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FRME\Anios\AO 2022\"/>
    </mc:Choice>
  </mc:AlternateContent>
  <xr:revisionPtr revIDLastSave="0" documentId="13_ncr:1_{15032C46-5849-465D-89D2-60BA95DDD035}" xr6:coauthVersionLast="47" xr6:coauthVersionMax="47" xr10:uidLastSave="{00000000-0000-0000-0000-000000000000}"/>
  <bookViews>
    <workbookView xWindow="-120" yWindow="-120" windowWidth="24240" windowHeight="13020" tabRatio="941" firstSheet="10" activeTab="17" xr2:uid="{00000000-000D-0000-FFFF-FFFF00000000}"/>
  </bookViews>
  <sheets>
    <sheet name="Accueil" sheetId="23" r:id="rId1"/>
    <sheet name="Options" sheetId="26" r:id="rId2"/>
    <sheet name="1.Imprimante loc. A4 CL 20 ppm" sheetId="42" r:id="rId3"/>
    <sheet name="2.Imprimante Dtal A4 N&amp;B 40 ppm" sheetId="43" r:id="rId4"/>
    <sheet name="3.Imprimante Dtal A4 N&amp;B 60 ppm" sheetId="44" r:id="rId5"/>
    <sheet name="4.MFP Local A4 CL 25 ppm" sheetId="47" r:id="rId6"/>
    <sheet name="5.MFP Déptal A4 N&amp;B 35 ppm" sheetId="48" r:id="rId7"/>
    <sheet name="6.MFP Déptal A4 CL 35 ppm" sheetId="49" r:id="rId8"/>
    <sheet name="7.MFP Local A3 CL 25 ppm" sheetId="54" r:id="rId9"/>
    <sheet name="8.MFP Déptal A3 CL 45 ppm" sheetId="58" r:id="rId10"/>
    <sheet name="9.MFP Déptal A3 N&amp;B 55 ppm" sheetId="59" r:id="rId11"/>
    <sheet name="Logiciel PAPERCUT" sheetId="19" r:id="rId12"/>
    <sheet name="Logiciel supervision-compteurs" sheetId="29" r:id="rId13"/>
    <sheet name="Formations" sheetId="20" r:id="rId14"/>
    <sheet name="Livraison-Installation" sheetId="67" r:id="rId15"/>
    <sheet name="Devis Reprise des matériels" sheetId="38" r:id="rId16"/>
    <sheet name="Maintenance" sheetId="22" r:id="rId17"/>
    <sheet name="DQE Global" sheetId="68" r:id="rId18"/>
  </sheets>
  <definedNames>
    <definedName name="Print_Area" localSheetId="2">'1.Imprimante loc. A4 CL 20 ppm'!$A$1:$Q$32</definedName>
    <definedName name="Print_Area" localSheetId="3">'2.Imprimante Dtal A4 N&amp;B 40 ppm'!$A$1:$Q$28</definedName>
    <definedName name="Print_Area" localSheetId="4">'3.Imprimante Dtal A4 N&amp;B 60 ppm'!$A$1:$Q$32</definedName>
    <definedName name="Print_Area" localSheetId="5">'4.MFP Local A4 CL 25 ppm'!$A$1:$Q$32</definedName>
    <definedName name="Print_Area" localSheetId="6">'5.MFP Déptal A4 N&amp;B 35 ppm'!$A$1:$Q$32</definedName>
    <definedName name="Print_Area" localSheetId="7">'6.MFP Déptal A4 CL 35 ppm'!$A$1:$Q$32</definedName>
    <definedName name="Print_Area" localSheetId="8">'7.MFP Local A3 CL 25 ppm'!$A$1:$Q$32</definedName>
    <definedName name="Print_Area" localSheetId="9">'8.MFP Déptal A3 CL 45 ppm'!$A$1:$Q$30</definedName>
    <definedName name="Print_Area" localSheetId="10">'9.MFP Déptal A3 N&amp;B 55 ppm'!$A$1:$Q$31</definedName>
    <definedName name="Print_Area" localSheetId="15">'Devis Reprise des matériels'!$A$1:$H$29</definedName>
    <definedName name="Print_Area" localSheetId="17">'DQE Global'!$A$1:$H$33</definedName>
    <definedName name="Print_Area" localSheetId="13">Formations!$1:$32</definedName>
    <definedName name="Print_Area" localSheetId="14">'Livraison-Installation'!$1:$32</definedName>
    <definedName name="Print_Area" localSheetId="11">'Logiciel PAPERCUT'!$I$1:$Q$22</definedName>
    <definedName name="Print_Area" localSheetId="12">'Logiciel supervision-compteurs'!#REF!</definedName>
    <definedName name="Print_Area" localSheetId="16">Maintenance!$A$1:$H$36</definedName>
    <definedName name="Print_Area" localSheetId="1">Options!$A$1:$H$37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6" i="68" l="1"/>
  <c r="L17" i="47"/>
  <c r="Q18" i="47"/>
  <c r="Q16" i="47"/>
  <c r="P16" i="47"/>
  <c r="O16" i="47"/>
  <c r="N16" i="47"/>
  <c r="M16" i="47"/>
  <c r="L16" i="47"/>
  <c r="Q19" i="59" l="1"/>
  <c r="E14" i="68" s="1"/>
  <c r="Q20" i="58"/>
  <c r="E13" i="68" s="1"/>
  <c r="Q23" i="54"/>
  <c r="E12" i="68" s="1"/>
  <c r="Q23" i="49"/>
  <c r="E11" i="68" s="1"/>
  <c r="Q21" i="48"/>
  <c r="E10" i="68" s="1"/>
  <c r="Q18" i="44"/>
  <c r="E8" i="68" s="1"/>
  <c r="Q18" i="43"/>
  <c r="E7" i="68" s="1"/>
  <c r="Q17" i="42"/>
  <c r="E6" i="68" s="1"/>
  <c r="E15" i="68"/>
  <c r="E19" i="68"/>
  <c r="E18" i="68"/>
  <c r="E17" i="68"/>
  <c r="D20" i="22"/>
  <c r="D19" i="22"/>
  <c r="D19" i="68"/>
  <c r="D18" i="68"/>
  <c r="L18" i="67"/>
  <c r="M18" i="67"/>
  <c r="D17" i="68"/>
  <c r="M16" i="20"/>
  <c r="L16" i="20"/>
  <c r="D15" i="68"/>
  <c r="P27" i="19" l="1"/>
  <c r="K27" i="19"/>
  <c r="J27" i="19"/>
  <c r="D14" i="68"/>
  <c r="D13" i="68"/>
  <c r="D12" i="68"/>
  <c r="D11" i="68"/>
  <c r="D10" i="68"/>
  <c r="D8" i="68"/>
  <c r="D7" i="68"/>
  <c r="D6" i="68"/>
  <c r="A1" i="68"/>
  <c r="E33" i="22" l="1"/>
  <c r="F33" i="22"/>
  <c r="D33" i="22"/>
  <c r="G33" i="22"/>
  <c r="G32" i="22"/>
  <c r="G31" i="22"/>
  <c r="F32" i="22"/>
  <c r="F31" i="22"/>
  <c r="E32" i="22"/>
  <c r="E31" i="22"/>
  <c r="D32" i="22"/>
  <c r="D31" i="22"/>
  <c r="Q9" i="29" l="1"/>
  <c r="Q10" i="29"/>
  <c r="Q8" i="29"/>
  <c r="L10" i="29"/>
  <c r="L9" i="29"/>
  <c r="L8" i="29"/>
  <c r="Q10" i="19"/>
  <c r="Q15" i="19" s="1"/>
  <c r="Q11" i="19"/>
  <c r="Q12" i="19"/>
  <c r="Q13" i="19"/>
  <c r="Q9" i="19"/>
  <c r="L10" i="19"/>
  <c r="L11" i="19"/>
  <c r="L12" i="19"/>
  <c r="L13" i="19"/>
  <c r="L9" i="19"/>
  <c r="K25" i="19"/>
  <c r="J25" i="19"/>
  <c r="P24" i="19"/>
  <c r="K24" i="19"/>
  <c r="P23" i="19"/>
  <c r="K23" i="19"/>
  <c r="P22" i="19"/>
  <c r="K22" i="19"/>
  <c r="P21" i="19"/>
  <c r="P25" i="19" s="1"/>
  <c r="K21" i="19"/>
  <c r="P20" i="19"/>
  <c r="O20" i="19"/>
  <c r="N20" i="19"/>
  <c r="M20" i="19"/>
  <c r="H20" i="19"/>
  <c r="G20" i="19"/>
  <c r="F20" i="19"/>
  <c r="E20" i="19"/>
  <c r="D20" i="19"/>
  <c r="D8" i="19"/>
  <c r="L4" i="19"/>
  <c r="K5" i="19"/>
  <c r="L11" i="29" l="1"/>
  <c r="D16" i="68" s="1"/>
  <c r="Q12" i="29"/>
  <c r="L15" i="19"/>
  <c r="Q18" i="58"/>
  <c r="P18" i="58"/>
  <c r="O18" i="58"/>
  <c r="N18" i="58"/>
  <c r="M18" i="58"/>
  <c r="L18" i="58"/>
  <c r="P21" i="54"/>
  <c r="O21" i="54"/>
  <c r="N21" i="54"/>
  <c r="M21" i="54"/>
  <c r="L21" i="54"/>
  <c r="Q21" i="54" s="1"/>
  <c r="Q18" i="48" l="1"/>
  <c r="Q19" i="48"/>
  <c r="P19" i="48"/>
  <c r="O19" i="48"/>
  <c r="N19" i="48"/>
  <c r="M19" i="48"/>
  <c r="L19" i="48"/>
  <c r="P18" i="48"/>
  <c r="O18" i="48"/>
  <c r="N18" i="48"/>
  <c r="M18" i="48"/>
  <c r="L18" i="48"/>
  <c r="Q21" i="49"/>
  <c r="P21" i="49"/>
  <c r="O21" i="49"/>
  <c r="N21" i="49"/>
  <c r="M21" i="49"/>
  <c r="L21" i="49"/>
  <c r="Q20" i="49"/>
  <c r="P20" i="49"/>
  <c r="O20" i="49"/>
  <c r="N20" i="49"/>
  <c r="M20" i="49"/>
  <c r="L20" i="49"/>
  <c r="B13" i="58" l="1"/>
  <c r="B15" i="54"/>
  <c r="B5" i="67"/>
  <c r="J5" i="67" s="1"/>
  <c r="I4" i="67"/>
  <c r="I1" i="67"/>
  <c r="A1" i="67"/>
  <c r="J5" i="20"/>
  <c r="I4" i="20"/>
  <c r="A1" i="20"/>
  <c r="A1" i="29"/>
  <c r="I1" i="29" s="1"/>
  <c r="A1" i="19"/>
  <c r="I12" i="29"/>
  <c r="Q7" i="29"/>
  <c r="H7" i="29"/>
  <c r="Q8" i="19"/>
  <c r="H8" i="19"/>
  <c r="Q15" i="59"/>
  <c r="P15" i="59"/>
  <c r="O15" i="59"/>
  <c r="N15" i="59"/>
  <c r="M15" i="59"/>
  <c r="L15" i="59"/>
  <c r="J19" i="59"/>
  <c r="Q17" i="59"/>
  <c r="P17" i="59"/>
  <c r="O17" i="59"/>
  <c r="N17" i="59"/>
  <c r="M17" i="59"/>
  <c r="L17" i="59"/>
  <c r="Q16" i="59"/>
  <c r="P16" i="59"/>
  <c r="O16" i="59"/>
  <c r="N16" i="59"/>
  <c r="M16" i="59"/>
  <c r="L16" i="59"/>
  <c r="Q14" i="59"/>
  <c r="P14" i="59"/>
  <c r="O14" i="59"/>
  <c r="N14" i="59"/>
  <c r="M14" i="59"/>
  <c r="L14" i="59"/>
  <c r="J14" i="59"/>
  <c r="B14" i="59"/>
  <c r="Q13" i="59"/>
  <c r="I13" i="59"/>
  <c r="K8" i="59"/>
  <c r="L4" i="59"/>
  <c r="J4" i="59"/>
  <c r="D4" i="59"/>
  <c r="B4" i="59"/>
  <c r="J1" i="59"/>
  <c r="B1" i="59"/>
  <c r="J20" i="58"/>
  <c r="Q17" i="58"/>
  <c r="P17" i="58"/>
  <c r="O17" i="58"/>
  <c r="N17" i="58"/>
  <c r="M17" i="58"/>
  <c r="L17" i="58"/>
  <c r="Q16" i="58"/>
  <c r="P16" i="58"/>
  <c r="O16" i="58"/>
  <c r="N16" i="58"/>
  <c r="M16" i="58"/>
  <c r="L16" i="58"/>
  <c r="Q15" i="58"/>
  <c r="P15" i="58"/>
  <c r="O15" i="58"/>
  <c r="N15" i="58"/>
  <c r="M15" i="58"/>
  <c r="L15" i="58"/>
  <c r="Q14" i="58"/>
  <c r="P14" i="58"/>
  <c r="O14" i="58"/>
  <c r="N14" i="58"/>
  <c r="M14" i="58"/>
  <c r="L14" i="58"/>
  <c r="Q13" i="58"/>
  <c r="P13" i="58"/>
  <c r="O13" i="58"/>
  <c r="N13" i="58"/>
  <c r="M13" i="58"/>
  <c r="L13" i="58"/>
  <c r="J13" i="58"/>
  <c r="Q12" i="58"/>
  <c r="I12" i="58"/>
  <c r="K8" i="58"/>
  <c r="L4" i="58"/>
  <c r="J4" i="58"/>
  <c r="D4" i="58"/>
  <c r="B4" i="58"/>
  <c r="J1" i="58"/>
  <c r="B1" i="58"/>
  <c r="J23" i="54"/>
  <c r="Q20" i="54"/>
  <c r="P20" i="54"/>
  <c r="O20" i="54"/>
  <c r="N20" i="54"/>
  <c r="M20" i="54"/>
  <c r="L20" i="54"/>
  <c r="Q19" i="54"/>
  <c r="P19" i="54"/>
  <c r="O19" i="54"/>
  <c r="N19" i="54"/>
  <c r="M19" i="54"/>
  <c r="L19" i="54"/>
  <c r="Q18" i="54"/>
  <c r="P18" i="54"/>
  <c r="O18" i="54"/>
  <c r="N18" i="54"/>
  <c r="M18" i="54"/>
  <c r="L18" i="54"/>
  <c r="Q17" i="54"/>
  <c r="P17" i="54"/>
  <c r="O17" i="54"/>
  <c r="N17" i="54"/>
  <c r="M17" i="54"/>
  <c r="L17" i="54"/>
  <c r="Q16" i="54"/>
  <c r="P16" i="54"/>
  <c r="O16" i="54"/>
  <c r="N16" i="54"/>
  <c r="M16" i="54"/>
  <c r="L16" i="54"/>
  <c r="Q15" i="54"/>
  <c r="P15" i="54"/>
  <c r="O15" i="54"/>
  <c r="N15" i="54"/>
  <c r="M15" i="54"/>
  <c r="L15" i="54"/>
  <c r="J15" i="54"/>
  <c r="Q14" i="54"/>
  <c r="I14" i="54"/>
  <c r="K8" i="54"/>
  <c r="L4" i="54"/>
  <c r="J4" i="54"/>
  <c r="D4" i="54"/>
  <c r="B4" i="54"/>
  <c r="J1" i="54"/>
  <c r="B1" i="54"/>
  <c r="J23" i="49"/>
  <c r="Q19" i="49"/>
  <c r="P19" i="49"/>
  <c r="O19" i="49"/>
  <c r="N19" i="49"/>
  <c r="M19" i="49"/>
  <c r="L19" i="49"/>
  <c r="Q18" i="49"/>
  <c r="P18" i="49"/>
  <c r="O18" i="49"/>
  <c r="N18" i="49"/>
  <c r="M18" i="49"/>
  <c r="L18" i="49"/>
  <c r="Q17" i="49"/>
  <c r="P17" i="49"/>
  <c r="O17" i="49"/>
  <c r="N17" i="49"/>
  <c r="M17" i="49"/>
  <c r="L17" i="49"/>
  <c r="Q16" i="49"/>
  <c r="P16" i="49"/>
  <c r="O16" i="49"/>
  <c r="N16" i="49"/>
  <c r="M16" i="49"/>
  <c r="L16" i="49"/>
  <c r="Q15" i="49"/>
  <c r="P15" i="49"/>
  <c r="O15" i="49"/>
  <c r="N15" i="49"/>
  <c r="M15" i="49"/>
  <c r="L15" i="49"/>
  <c r="J15" i="49"/>
  <c r="Q14" i="49"/>
  <c r="B15" i="49"/>
  <c r="I14" i="49"/>
  <c r="K8" i="49"/>
  <c r="L4" i="49"/>
  <c r="J4" i="49"/>
  <c r="D4" i="49"/>
  <c r="B4" i="49"/>
  <c r="J1" i="49"/>
  <c r="B1" i="49"/>
  <c r="J21" i="48"/>
  <c r="Q17" i="48"/>
  <c r="P17" i="48"/>
  <c r="O17" i="48"/>
  <c r="N17" i="48"/>
  <c r="M17" i="48"/>
  <c r="L17" i="48"/>
  <c r="Q16" i="48"/>
  <c r="P16" i="48"/>
  <c r="O16" i="48"/>
  <c r="N16" i="48"/>
  <c r="M16" i="48"/>
  <c r="L16" i="48"/>
  <c r="Q15" i="48"/>
  <c r="P15" i="48"/>
  <c r="O15" i="48"/>
  <c r="N15" i="48"/>
  <c r="M15" i="48"/>
  <c r="L15" i="48"/>
  <c r="L20" i="48" s="1"/>
  <c r="J15" i="48"/>
  <c r="B15" i="48"/>
  <c r="Q14" i="48"/>
  <c r="I14" i="48"/>
  <c r="K8" i="48"/>
  <c r="L4" i="48"/>
  <c r="J4" i="48"/>
  <c r="D4" i="48"/>
  <c r="B4" i="48"/>
  <c r="J1" i="48"/>
  <c r="B1" i="48"/>
  <c r="J18" i="47"/>
  <c r="Q15" i="47"/>
  <c r="E9" i="68" s="1"/>
  <c r="E20" i="68" s="1"/>
  <c r="P15" i="47"/>
  <c r="O15" i="47"/>
  <c r="N15" i="47"/>
  <c r="M15" i="47"/>
  <c r="L15" i="47"/>
  <c r="J15" i="47"/>
  <c r="B15" i="47"/>
  <c r="Q14" i="47"/>
  <c r="I14" i="47"/>
  <c r="K8" i="47"/>
  <c r="L4" i="47"/>
  <c r="J4" i="47"/>
  <c r="D4" i="47"/>
  <c r="B4" i="47"/>
  <c r="J1" i="47"/>
  <c r="B1" i="47"/>
  <c r="Q16" i="44"/>
  <c r="P16" i="44"/>
  <c r="O16" i="44"/>
  <c r="N16" i="44"/>
  <c r="M16" i="44"/>
  <c r="L16" i="44"/>
  <c r="Q15" i="44"/>
  <c r="P15" i="44"/>
  <c r="O15" i="44"/>
  <c r="N15" i="44"/>
  <c r="M15" i="44"/>
  <c r="L15" i="44"/>
  <c r="B15" i="44"/>
  <c r="I14" i="44"/>
  <c r="Q16" i="43"/>
  <c r="P16" i="43"/>
  <c r="O16" i="43"/>
  <c r="N16" i="43"/>
  <c r="M16" i="43"/>
  <c r="L16" i="43"/>
  <c r="Q15" i="43"/>
  <c r="P15" i="43"/>
  <c r="O15" i="43"/>
  <c r="N15" i="43"/>
  <c r="M15" i="43"/>
  <c r="L15" i="43"/>
  <c r="B15" i="43"/>
  <c r="I14" i="43"/>
  <c r="Q15" i="42"/>
  <c r="P15" i="42"/>
  <c r="O15" i="42"/>
  <c r="N15" i="42"/>
  <c r="M15" i="42"/>
  <c r="L15" i="42"/>
  <c r="B15" i="42"/>
  <c r="I14" i="42"/>
  <c r="J18" i="44"/>
  <c r="J15" i="44"/>
  <c r="Q14" i="44"/>
  <c r="K8" i="44"/>
  <c r="L4" i="44"/>
  <c r="J4" i="44"/>
  <c r="D4" i="44"/>
  <c r="B4" i="44"/>
  <c r="J1" i="44"/>
  <c r="B1" i="44"/>
  <c r="J18" i="43"/>
  <c r="J15" i="43"/>
  <c r="Q14" i="43"/>
  <c r="K8" i="43"/>
  <c r="L4" i="43"/>
  <c r="J4" i="43"/>
  <c r="D4" i="43"/>
  <c r="B4" i="43"/>
  <c r="J1" i="43"/>
  <c r="B1" i="43"/>
  <c r="J17" i="42"/>
  <c r="J15" i="42"/>
  <c r="Q14" i="42"/>
  <c r="K8" i="42"/>
  <c r="L4" i="42"/>
  <c r="J4" i="42"/>
  <c r="D4" i="42"/>
  <c r="B4" i="42"/>
  <c r="J1" i="42"/>
  <c r="B1" i="42"/>
  <c r="L17" i="43" l="1"/>
  <c r="L22" i="49"/>
  <c r="L17" i="44"/>
  <c r="L22" i="54"/>
  <c r="D9" i="68"/>
  <c r="D20" i="68" s="1"/>
  <c r="L16" i="42"/>
  <c r="L18" i="59"/>
  <c r="L19" i="58"/>
  <c r="A1" i="38"/>
  <c r="A1" i="26"/>
  <c r="I1" i="20" l="1"/>
  <c r="I1" i="19"/>
  <c r="C19" i="23"/>
  <c r="D19" i="23"/>
  <c r="E19" i="23"/>
  <c r="F19" i="23"/>
  <c r="B19" i="23"/>
  <c r="A1" i="22"/>
  <c r="P14" i="49" l="1"/>
  <c r="H14" i="44"/>
  <c r="H14" i="43"/>
  <c r="G7" i="29"/>
  <c r="H14" i="48"/>
  <c r="P14" i="47"/>
  <c r="H14" i="42"/>
  <c r="P14" i="44"/>
  <c r="P14" i="42"/>
  <c r="P8" i="19"/>
  <c r="P14" i="54"/>
  <c r="H14" i="49"/>
  <c r="H14" i="47"/>
  <c r="P13" i="59"/>
  <c r="G8" i="19"/>
  <c r="P12" i="58"/>
  <c r="H14" i="54"/>
  <c r="P14" i="43"/>
  <c r="H13" i="59"/>
  <c r="P7" i="29"/>
  <c r="H12" i="58"/>
  <c r="P14" i="48"/>
  <c r="M7" i="29"/>
  <c r="M14" i="54"/>
  <c r="E14" i="49"/>
  <c r="E14" i="48"/>
  <c r="M14" i="43"/>
  <c r="E14" i="42"/>
  <c r="E13" i="59"/>
  <c r="M12" i="58"/>
  <c r="M14" i="47"/>
  <c r="M8" i="19"/>
  <c r="M14" i="42"/>
  <c r="D7" i="29"/>
  <c r="E14" i="54"/>
  <c r="E14" i="43"/>
  <c r="M14" i="48"/>
  <c r="M13" i="59"/>
  <c r="E14" i="44"/>
  <c r="M14" i="44"/>
  <c r="E12" i="58"/>
  <c r="M14" i="49"/>
  <c r="E14" i="47"/>
  <c r="O7" i="29"/>
  <c r="F7" i="29"/>
  <c r="O8" i="19"/>
  <c r="F8" i="19"/>
  <c r="O13" i="59"/>
  <c r="G13" i="59"/>
  <c r="O12" i="58"/>
  <c r="G12" i="58"/>
  <c r="O14" i="54"/>
  <c r="G14" i="54"/>
  <c r="O14" i="49"/>
  <c r="G14" i="49"/>
  <c r="O14" i="48"/>
  <c r="G14" i="48"/>
  <c r="O14" i="47"/>
  <c r="G14" i="47"/>
  <c r="G14" i="44"/>
  <c r="G14" i="43"/>
  <c r="G14" i="42"/>
  <c r="O14" i="44"/>
  <c r="O14" i="43"/>
  <c r="O14" i="42"/>
  <c r="N7" i="29"/>
  <c r="E7" i="29"/>
  <c r="N8" i="19"/>
  <c r="E8" i="19"/>
  <c r="N13" i="59"/>
  <c r="F13" i="59"/>
  <c r="N12" i="58"/>
  <c r="F12" i="58"/>
  <c r="N14" i="54"/>
  <c r="F14" i="54"/>
  <c r="N14" i="49"/>
  <c r="F14" i="49"/>
  <c r="N14" i="48"/>
  <c r="F14" i="48"/>
  <c r="N14" i="47"/>
  <c r="F14" i="47"/>
  <c r="F14" i="44"/>
  <c r="F14" i="43"/>
  <c r="F14" i="42"/>
  <c r="N14" i="44"/>
  <c r="N14" i="43"/>
  <c r="N14" i="42"/>
</calcChain>
</file>

<file path=xl/sharedStrings.xml><?xml version="1.0" encoding="utf-8"?>
<sst xmlns="http://schemas.openxmlformats.org/spreadsheetml/2006/main" count="497" uniqueCount="171">
  <si>
    <t>Référence de l'appel d'offres</t>
  </si>
  <si>
    <t>BORDEREAU DE PRIX UNITAIRE - DETAIL QUANTITIF ESTIMATIF</t>
  </si>
  <si>
    <t>Choix du financement</t>
  </si>
  <si>
    <t>LOA 4 Trimestres</t>
  </si>
  <si>
    <t>LOA 8 Trimestres</t>
  </si>
  <si>
    <t>LOA 12 Trimestres</t>
  </si>
  <si>
    <t>LOA 16 Trimestres</t>
  </si>
  <si>
    <t>LOA 20 Trimestres</t>
  </si>
  <si>
    <t>Oui</t>
  </si>
  <si>
    <t>Bordereau des Prix Unitaires - Détail Quantitatif Estimatif</t>
  </si>
  <si>
    <t>MODULES TECHNIQUES</t>
  </si>
  <si>
    <t>La liste générale des modules possibles pour l'ensemble des matériels est précisée ci-dessous.</t>
  </si>
  <si>
    <t xml:space="preserve"> Les caractéristiques attendues de chaque module sont précisées dans chacune des grilles de réponse.</t>
  </si>
  <si>
    <t xml:space="preserve">N° </t>
  </si>
  <si>
    <t xml:space="preserve">Intitulé du module technique </t>
  </si>
  <si>
    <t>1 Bac papier supplémentaire mat. A4</t>
  </si>
  <si>
    <t>2 Bacs papiers supplémentaires mat. A3</t>
  </si>
  <si>
    <t>Bac Grande Capacité Interne</t>
  </si>
  <si>
    <t>Bac Grande Capacité Latéral</t>
  </si>
  <si>
    <t>Carte fax</t>
  </si>
  <si>
    <t xml:space="preserve">Meuble support </t>
  </si>
  <si>
    <t>Séparateur de travaux</t>
  </si>
  <si>
    <t>Module d'agrafage 2 points</t>
  </si>
  <si>
    <t>Module d'agrafage piqûre à cheval</t>
  </si>
  <si>
    <t>Scan Recto Verso une passe</t>
  </si>
  <si>
    <t>Boîtier d'identification par carte</t>
  </si>
  <si>
    <t>Module Bluetooth</t>
  </si>
  <si>
    <t>Module Wifi</t>
  </si>
  <si>
    <t>Contrôleur Graphique</t>
  </si>
  <si>
    <t>Module de pliage</t>
  </si>
  <si>
    <t>Unité de perforation</t>
  </si>
  <si>
    <t>Unité d'insertion</t>
  </si>
  <si>
    <t>Module d'encolage dos carré</t>
  </si>
  <si>
    <t>Boîte aux lettres</t>
  </si>
  <si>
    <t>Massicot de chasse</t>
  </si>
  <si>
    <t>Détuileur</t>
  </si>
  <si>
    <t>LOA</t>
  </si>
  <si>
    <t>Si la location est demandée, elle est à prévoir en terme à échoir.</t>
  </si>
  <si>
    <t>BPU - BORDERAU DES PRIX UNITAIRES</t>
  </si>
  <si>
    <t>DQE - DETAIL QUANTITIF ESTIMATIF</t>
  </si>
  <si>
    <t>Référence :</t>
  </si>
  <si>
    <t>TYPE :</t>
  </si>
  <si>
    <t>PRIX UNITAIRE / LOYER TRIMESTRIEL en €HT</t>
  </si>
  <si>
    <t>DETAIL QUANTITATIF ESTIMATIF en €HT</t>
  </si>
  <si>
    <t>Désignation</t>
  </si>
  <si>
    <t>Prix achat en €HT</t>
  </si>
  <si>
    <t>Prix</t>
  </si>
  <si>
    <t>Quantité</t>
  </si>
  <si>
    <t>1 Bac papier supp.</t>
  </si>
  <si>
    <t>TOTAL</t>
  </si>
  <si>
    <t>*Dans le cas d'une location financière classique sans Option d'Achat, merci de préciser ci-dessous votre engagement à :</t>
  </si>
  <si>
    <t xml:space="preserve">Laisser à disposition les équipements à titre gracieux pour une période de 1 an renouvelable une fois.
</t>
  </si>
  <si>
    <t>Bon pour accord</t>
  </si>
  <si>
    <t>Reprendre à titre gracieux les équipements en fin de période de location</t>
  </si>
  <si>
    <t>* Une attestation sur l'honneur en ce sens devra être jointe à l'offre</t>
  </si>
  <si>
    <t>Prix unitaire</t>
  </si>
  <si>
    <t>IMPRIMANTE DEPARTEMENTALE A4 N&amp;B 40 PPM</t>
  </si>
  <si>
    <t>Carte Fax</t>
  </si>
  <si>
    <t>Meuble support</t>
  </si>
  <si>
    <t>MFP LOCAL A4 COULEUR 25 ppm</t>
  </si>
  <si>
    <t>MFP DEPARTEMENTAL A4 N&amp;B 35 ppm</t>
  </si>
  <si>
    <t>2 Bacs papier supp.</t>
  </si>
  <si>
    <t>Agrafage 2 points</t>
  </si>
  <si>
    <t>MFP LOCAL A3 COULEUR 25 ppm</t>
  </si>
  <si>
    <t>Agrafage Piqûre à cheval</t>
  </si>
  <si>
    <t>MFP DEPARTMENTAL A3 COULEUR 45 ppm</t>
  </si>
  <si>
    <t>MFP DEPARTEMENTAL A3 N&amp;B 55 PPM</t>
  </si>
  <si>
    <t>LOGICIEL</t>
  </si>
  <si>
    <t>A COMPLETER</t>
  </si>
  <si>
    <t>Durée (en année)</t>
  </si>
  <si>
    <t>Durée</t>
  </si>
  <si>
    <t>5 ans</t>
  </si>
  <si>
    <t>GESTION DES PANNES (par an / par matériel)</t>
  </si>
  <si>
    <t>GESTION AUTOMATIQUE DES PANNES</t>
  </si>
  <si>
    <t>GESTION DES CONSOMMABLES (par an / par matériel)</t>
  </si>
  <si>
    <t>GESTION AUTOMATIQUE DES CONSOMMABLES</t>
  </si>
  <si>
    <t>FORMATIONS</t>
  </si>
  <si>
    <t>PRIX UNITAIRE</t>
  </si>
  <si>
    <t>DETAIL QUANTITATIF ESTIMATIF</t>
  </si>
  <si>
    <t>Prix en €HT / SESSION</t>
  </si>
  <si>
    <t>Nbre de sessions proposées</t>
  </si>
  <si>
    <t>Prix en €HT</t>
  </si>
  <si>
    <t>FORMATION UTILISATEURS PRISE EN MAIN</t>
  </si>
  <si>
    <t>FORMATION UTILISATEURS COMPLEMENTAIRE</t>
  </si>
  <si>
    <t>FORMATION ADMINISTRATEURS</t>
  </si>
  <si>
    <t>INSTALLATION - MISE EN SERVICE</t>
  </si>
  <si>
    <t>Type d'équipement</t>
  </si>
  <si>
    <t>Type d'équipements</t>
  </si>
  <si>
    <t>Nbre d'équipements</t>
  </si>
  <si>
    <t>Imprimante A4</t>
  </si>
  <si>
    <t>MFP A4</t>
  </si>
  <si>
    <t>MFP A3</t>
  </si>
  <si>
    <t>MFP A3 &gt;= 90ppm</t>
  </si>
  <si>
    <t>Le forfait installation comprend l'ensemble des frais liés à la mise en service des équipements :  pré-configuration, livraison, connexion, installation des drivers, configuration des différentes fonctions dans l'environnement client.</t>
  </si>
  <si>
    <t>DEMENAGEMENT EN COURS DE MARCHE</t>
  </si>
  <si>
    <t>REPRISE DES MATERIELS</t>
  </si>
  <si>
    <t xml:space="preserve">PRIX UNITAIRE </t>
  </si>
  <si>
    <t>Nombre de matériels</t>
  </si>
  <si>
    <t>prix en € HT</t>
  </si>
  <si>
    <t>Matériel Rez-de-Chaussée</t>
  </si>
  <si>
    <t>Matériel Etage avec ascenceur</t>
  </si>
  <si>
    <t>Matériel Etage sans ascenceur</t>
  </si>
  <si>
    <t>Matériel contraintes spécifiques autres</t>
  </si>
  <si>
    <t>MAINTENANCE</t>
  </si>
  <si>
    <t>Coût à la page</t>
  </si>
  <si>
    <t>Le coût copie comprend au maximum CINQ CHIFFRES APRES LA VIRGULE.</t>
  </si>
  <si>
    <t>Le coût copie s'entend toutes pièces, fournitures et consommables inclus, interventions et déplacements des techniciens compris, à l'exception du papier.</t>
  </si>
  <si>
    <t>Le prix d'une page est identique sur tous les équipements.</t>
  </si>
  <si>
    <t>Quantité Estimative Annuelle</t>
  </si>
  <si>
    <t>Prix Unitaire</t>
  </si>
  <si>
    <t>TOTAL ANNUEL</t>
  </si>
  <si>
    <t>TOTAL DUREE MARCHE</t>
  </si>
  <si>
    <t>Prix unitaire € HT</t>
  </si>
  <si>
    <t>Non</t>
  </si>
  <si>
    <t>AO-LABORATOIRES ANIOS</t>
  </si>
  <si>
    <t>IMPRIMANTE DEPARTEMENTALE A4 N&amp;B 60 ppm</t>
  </si>
  <si>
    <t>Scan recto-verso 1 passe</t>
  </si>
  <si>
    <t>Scan R/V 1 passe</t>
  </si>
  <si>
    <t>Lecteur de badge</t>
  </si>
  <si>
    <t xml:space="preserve">Lecteur de Badge
</t>
  </si>
  <si>
    <t>MFP DEPARTEMENTAL A4 COULEUR 35 ppm</t>
  </si>
  <si>
    <t xml:space="preserve">Lecteur de badge
</t>
  </si>
  <si>
    <r>
      <t xml:space="preserve">Bac gde capacité </t>
    </r>
    <r>
      <rPr>
        <sz val="11"/>
        <color rgb="FFFF0000"/>
        <rFont val="Calibri"/>
        <family val="2"/>
        <scheme val="minor"/>
      </rPr>
      <t xml:space="preserve">Interne </t>
    </r>
  </si>
  <si>
    <t xml:space="preserve">Bac gde capacité Interne </t>
  </si>
  <si>
    <t>PRINT MANAGEMENT</t>
  </si>
  <si>
    <t>PAPERCUT</t>
  </si>
  <si>
    <t>Licence PaperCut MF - MFD Embedded individuel</t>
  </si>
  <si>
    <t>Maintenance PaperCut MF - MFD Embedded individuel</t>
  </si>
  <si>
    <t xml:space="preserve">Licence PaperCut MF - MFD Embedded </t>
  </si>
  <si>
    <t>Licence PaperCut MF - MFD Embedded (palier qté au DQE)</t>
  </si>
  <si>
    <t>Maintenance PaperCut MF - MFD Embedded (palier qté au DQE)</t>
  </si>
  <si>
    <t>x</t>
  </si>
  <si>
    <t xml:space="preserve">Maintenance PaperCut MF - MFD Embedded </t>
  </si>
  <si>
    <t>Licence PaperCut MF - MFD Embedded - License Exchange</t>
  </si>
  <si>
    <t>Quantité (nb jours)</t>
  </si>
  <si>
    <t>Prestation</t>
  </si>
  <si>
    <t>Prix achat en €HT (tarif journalier)</t>
  </si>
  <si>
    <t xml:space="preserve">Merci d'indiquer ci-dessous  le nombre de jours nécessaires à la mise en place de la solution </t>
  </si>
  <si>
    <t xml:space="preserve">INSTALLATION - PARAMETRAGE </t>
  </si>
  <si>
    <t>PRESTATIONS COMPLEMENTAIRES</t>
  </si>
  <si>
    <t>DEPLOIEMENT SUR LES MFP</t>
  </si>
  <si>
    <t>TRANSFERT DE COMPETENCES</t>
  </si>
  <si>
    <t>INSTALLATION - PARAMETRAGE</t>
  </si>
  <si>
    <t xml:space="preserve">Merci d'indiquer ci-dessous  le tarif journalier des prestations nécessaires à la mise en place de la solution </t>
  </si>
  <si>
    <t>IMPRIMANTE LOCALE A4 COULEUR 20 ppm</t>
  </si>
  <si>
    <t>Coût Unitaire page N&amp;B</t>
  </si>
  <si>
    <t>Coût Unitaire page Couleur</t>
  </si>
  <si>
    <t>Coût page noir &amp; blanc</t>
  </si>
  <si>
    <t>Coût page couleur</t>
  </si>
  <si>
    <t>A titre informatif, la volumétrie par type d'équipement est la suivante :</t>
  </si>
  <si>
    <t>Volume moyen annuel N&amp;B</t>
  </si>
  <si>
    <t>Volume moyen annuel COULEUR</t>
  </si>
  <si>
    <t>MFP  A3</t>
  </si>
  <si>
    <r>
      <t xml:space="preserve">Bac gde capacité </t>
    </r>
    <r>
      <rPr>
        <sz val="11"/>
        <color rgb="FFFF0000"/>
        <rFont val="Calibri"/>
        <family val="2"/>
        <scheme val="minor"/>
      </rPr>
      <t>latéral</t>
    </r>
  </si>
  <si>
    <t>Cotation obligatoire même si non demandé au DQE</t>
  </si>
  <si>
    <t>DQE GLOBAL</t>
  </si>
  <si>
    <t>ACHAT</t>
  </si>
  <si>
    <t>LOA 20T</t>
  </si>
  <si>
    <t>REFERENCE MATERIEL 1</t>
  </si>
  <si>
    <t>REFERENCE MATERIEL 2</t>
  </si>
  <si>
    <t>REFERENCE MATERIEL 3</t>
  </si>
  <si>
    <t>REFERENCE MATERIEL 4</t>
  </si>
  <si>
    <t>REFERENCE MATERIEL 5</t>
  </si>
  <si>
    <t>REFERENCE MATERIEL 6</t>
  </si>
  <si>
    <t>REFERENCE MATERIEL 7</t>
  </si>
  <si>
    <t>LOGICIEL PAPERCUT</t>
  </si>
  <si>
    <t>LOGICIEL COMPTEURS</t>
  </si>
  <si>
    <t>INSTALLATION</t>
  </si>
  <si>
    <t>REFERENCE MATERIEL 8</t>
  </si>
  <si>
    <t>REFERENCE MATERIEL 9</t>
  </si>
  <si>
    <t>Merci de préciser ce qui correpond aux prestations complémentaires éventuelles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</si>
</sst>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2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.5"/>
      <color theme="1"/>
      <name val="Calibri"/>
      <family val="2"/>
      <scheme val="minor"/>
    </font>
    <font>
      <b/>
      <u/>
      <sz val="10.5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i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202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3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1" xfId="0" applyBorder="1" applyAlignment="1">
      <alignment horizontal="center"/>
    </xf>
    <xf numFmtId="0" fontId="0" fillId="3" borderId="18" xfId="0" applyFill="1" applyBorder="1"/>
    <xf numFmtId="0" fontId="0" fillId="3" borderId="0" xfId="0" applyFill="1"/>
    <xf numFmtId="0" fontId="0" fillId="3" borderId="19" xfId="0" applyFill="1" applyBorder="1"/>
    <xf numFmtId="0" fontId="0" fillId="3" borderId="20" xfId="0" applyFill="1" applyBorder="1"/>
    <xf numFmtId="0" fontId="0" fillId="3" borderId="21" xfId="0" applyFill="1" applyBorder="1"/>
    <xf numFmtId="0" fontId="0" fillId="3" borderId="22" xfId="0" applyFill="1" applyBorder="1"/>
    <xf numFmtId="0" fontId="2" fillId="0" borderId="1" xfId="0" applyFont="1" applyBorder="1" applyAlignment="1">
      <alignment horizontal="center"/>
    </xf>
    <xf numFmtId="0" fontId="0" fillId="0" borderId="0" xfId="0" applyAlignment="1">
      <alignment vertical="top" wrapText="1"/>
    </xf>
    <xf numFmtId="0" fontId="5" fillId="3" borderId="0" xfId="0" applyFont="1" applyFill="1"/>
    <xf numFmtId="0" fontId="0" fillId="0" borderId="7" xfId="0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4" borderId="23" xfId="0" applyFont="1" applyFill="1" applyBorder="1" applyAlignment="1">
      <alignment vertical="center"/>
    </xf>
    <xf numFmtId="0" fontId="0" fillId="0" borderId="1" xfId="0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44" fontId="0" fillId="0" borderId="1" xfId="1" applyFont="1" applyBorder="1" applyAlignment="1">
      <alignment vertical="center"/>
    </xf>
    <xf numFmtId="44" fontId="0" fillId="0" borderId="2" xfId="0" applyNumberFormat="1" applyBorder="1" applyAlignment="1">
      <alignment horizontal="center" vertical="center"/>
    </xf>
    <xf numFmtId="44" fontId="0" fillId="0" borderId="1" xfId="0" applyNumberFormat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4" borderId="0" xfId="0" applyFont="1" applyFill="1" applyAlignment="1">
      <alignment vertical="center"/>
    </xf>
    <xf numFmtId="0" fontId="0" fillId="0" borderId="9" xfId="0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44" fontId="0" fillId="0" borderId="1" xfId="0" applyNumberFormat="1" applyBorder="1" applyAlignment="1">
      <alignment vertical="center"/>
    </xf>
    <xf numFmtId="0" fontId="14" fillId="0" borderId="1" xfId="0" applyFont="1" applyBorder="1" applyAlignment="1">
      <alignment horizontal="center" vertical="center" wrapText="1"/>
    </xf>
    <xf numFmtId="44" fontId="0" fillId="0" borderId="0" xfId="1" applyFont="1" applyAlignment="1">
      <alignment horizontal="center" vertical="center"/>
    </xf>
    <xf numFmtId="44" fontId="2" fillId="0" borderId="1" xfId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4" fontId="0" fillId="2" borderId="1" xfId="1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4" fontId="19" fillId="0" borderId="1" xfId="0" applyNumberFormat="1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44" fontId="19" fillId="0" borderId="1" xfId="0" applyNumberFormat="1" applyFont="1" applyBorder="1" applyAlignment="1">
      <alignment vertical="center"/>
    </xf>
    <xf numFmtId="44" fontId="19" fillId="0" borderId="1" xfId="1" applyFont="1" applyFill="1" applyBorder="1" applyAlignment="1">
      <alignment vertical="center"/>
    </xf>
    <xf numFmtId="44" fontId="1" fillId="4" borderId="1" xfId="0" applyNumberFormat="1" applyFont="1" applyFill="1" applyBorder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3" fontId="19" fillId="0" borderId="0" xfId="0" applyNumberFormat="1" applyFont="1" applyAlignment="1">
      <alignment horizontal="center" vertical="center"/>
    </xf>
    <xf numFmtId="164" fontId="19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4" fillId="4" borderId="23" xfId="0" applyFont="1" applyFill="1" applyBorder="1" applyAlignment="1">
      <alignment horizontal="center"/>
    </xf>
    <xf numFmtId="0" fontId="4" fillId="4" borderId="24" xfId="0" applyFont="1" applyFill="1" applyBorder="1" applyAlignment="1">
      <alignment horizontal="center"/>
    </xf>
    <xf numFmtId="0" fontId="4" fillId="4" borderId="25" xfId="0" applyFont="1" applyFill="1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" fillId="5" borderId="1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" fillId="4" borderId="1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0" fillId="0" borderId="3" xfId="0" applyBorder="1" applyAlignment="1">
      <alignment horizontal="center" vertical="top" wrapText="1"/>
    </xf>
    <xf numFmtId="0" fontId="0" fillId="0" borderId="2" xfId="0" applyBorder="1" applyAlignment="1">
      <alignment horizontal="center" vertical="top"/>
    </xf>
    <xf numFmtId="0" fontId="14" fillId="0" borderId="3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44" fontId="2" fillId="0" borderId="3" xfId="1" applyFont="1" applyBorder="1" applyAlignment="1">
      <alignment horizontal="center" vertical="center"/>
    </xf>
    <xf numFmtId="44" fontId="2" fillId="0" borderId="2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44" fontId="0" fillId="0" borderId="3" xfId="1" applyFont="1" applyBorder="1" applyAlignment="1">
      <alignment horizontal="center" vertical="center"/>
    </xf>
    <xf numFmtId="44" fontId="0" fillId="0" borderId="2" xfId="1" applyFont="1" applyBorder="1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/>
    </xf>
    <xf numFmtId="0" fontId="6" fillId="6" borderId="7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4" fontId="2" fillId="0" borderId="1" xfId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0" fillId="0" borderId="3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0" xfId="0" applyAlignment="1">
      <alignment horizontal="left" vertical="top" wrapText="1"/>
    </xf>
    <xf numFmtId="0" fontId="0" fillId="0" borderId="1" xfId="0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0" fillId="0" borderId="13" xfId="0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2">
    <cellStyle name="Monétaire" xfId="1" builtinId="4"/>
    <cellStyle name="Normal" xfId="0" builtinId="0"/>
  </cellStyles>
  <dxfs count="0"/>
  <tableStyles count="0" defaultTableStyle="TableStyleMedium9" defaultPivotStyle="PivotStyleLight16"/>
  <colors>
    <mruColors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38100</xdr:colOff>
      <xdr:row>0</xdr:row>
      <xdr:rowOff>0</xdr:rowOff>
    </xdr:from>
    <xdr:to>
      <xdr:col>4</xdr:col>
      <xdr:colOff>411307</xdr:colOff>
      <xdr:row>2</xdr:row>
      <xdr:rowOff>142875</xdr:rowOff>
    </xdr:to>
    <xdr:pic>
      <xdr:nvPicPr>
        <xdr:cNvPr id="4" name="Picture 2" descr="Naxa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09825" y="0"/>
          <a:ext cx="1506682" cy="5238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6"/>
  <sheetViews>
    <sheetView zoomScale="120" zoomScaleNormal="120" workbookViewId="0">
      <selection activeCell="I11" sqref="I11"/>
    </sheetView>
  </sheetViews>
  <sheetFormatPr baseColWidth="10" defaultColWidth="11.42578125" defaultRowHeight="15" x14ac:dyDescent="0.25"/>
  <cols>
    <col min="1" max="1" width="3.85546875" customWidth="1"/>
    <col min="2" max="3" width="15.85546875" bestFit="1" customWidth="1"/>
    <col min="4" max="6" width="17" bestFit="1" customWidth="1"/>
    <col min="7" max="7" width="5" customWidth="1"/>
  </cols>
  <sheetData>
    <row r="1" spans="1:7" x14ac:dyDescent="0.25">
      <c r="A1" s="68"/>
      <c r="B1" s="69"/>
      <c r="C1" s="69"/>
      <c r="D1" s="69"/>
      <c r="E1" s="69"/>
      <c r="F1" s="69"/>
      <c r="G1" s="70"/>
    </row>
    <row r="2" spans="1:7" x14ac:dyDescent="0.25">
      <c r="A2" s="71"/>
      <c r="B2" s="72"/>
      <c r="C2" s="72"/>
      <c r="D2" s="72"/>
      <c r="E2" s="72"/>
      <c r="F2" s="72"/>
      <c r="G2" s="73"/>
    </row>
    <row r="3" spans="1:7" ht="15.75" thickBot="1" x14ac:dyDescent="0.3">
      <c r="A3" s="74"/>
      <c r="B3" s="75"/>
      <c r="C3" s="75"/>
      <c r="D3" s="75"/>
      <c r="E3" s="75"/>
      <c r="F3" s="75"/>
      <c r="G3" s="76"/>
    </row>
    <row r="4" spans="1:7" x14ac:dyDescent="0.25">
      <c r="A4" s="15"/>
      <c r="B4" s="23"/>
      <c r="C4" s="16"/>
      <c r="D4" s="16"/>
      <c r="E4" s="16"/>
      <c r="F4" s="16"/>
      <c r="G4" s="17"/>
    </row>
    <row r="5" spans="1:7" ht="15.75" thickBot="1" x14ac:dyDescent="0.3">
      <c r="A5" s="15"/>
      <c r="B5" s="16"/>
      <c r="C5" s="16"/>
      <c r="D5" s="16"/>
      <c r="E5" s="16"/>
      <c r="F5" s="16"/>
      <c r="G5" s="17"/>
    </row>
    <row r="6" spans="1:7" ht="16.5" thickBot="1" x14ac:dyDescent="0.3">
      <c r="A6" s="77" t="s">
        <v>0</v>
      </c>
      <c r="B6" s="78"/>
      <c r="C6" s="78"/>
      <c r="D6" s="78"/>
      <c r="E6" s="78"/>
      <c r="F6" s="78"/>
      <c r="G6" s="79"/>
    </row>
    <row r="7" spans="1:7" ht="15.75" thickBot="1" x14ac:dyDescent="0.3">
      <c r="A7" s="80" t="s">
        <v>114</v>
      </c>
      <c r="B7" s="81"/>
      <c r="C7" s="81"/>
      <c r="D7" s="81"/>
      <c r="E7" s="81"/>
      <c r="F7" s="81"/>
      <c r="G7" s="82"/>
    </row>
    <row r="8" spans="1:7" x14ac:dyDescent="0.25">
      <c r="A8" s="15"/>
      <c r="B8" s="16"/>
      <c r="C8" s="16"/>
      <c r="D8" s="16"/>
      <c r="E8" s="16"/>
      <c r="F8" s="16"/>
      <c r="G8" s="17"/>
    </row>
    <row r="9" spans="1:7" x14ac:dyDescent="0.25">
      <c r="A9" s="15"/>
      <c r="B9" s="16"/>
      <c r="C9" s="16"/>
      <c r="D9" s="16"/>
      <c r="E9" s="16"/>
      <c r="F9" s="16"/>
      <c r="G9" s="17"/>
    </row>
    <row r="10" spans="1:7" x14ac:dyDescent="0.25">
      <c r="A10" s="15"/>
      <c r="B10" s="84" t="s">
        <v>1</v>
      </c>
      <c r="C10" s="85"/>
      <c r="D10" s="85"/>
      <c r="E10" s="85"/>
      <c r="F10" s="86"/>
      <c r="G10" s="17"/>
    </row>
    <row r="11" spans="1:7" x14ac:dyDescent="0.25">
      <c r="A11" s="15"/>
      <c r="B11" s="87"/>
      <c r="C11" s="88"/>
      <c r="D11" s="88"/>
      <c r="E11" s="88"/>
      <c r="F11" s="89"/>
      <c r="G11" s="17"/>
    </row>
    <row r="12" spans="1:7" x14ac:dyDescent="0.25">
      <c r="A12" s="15"/>
      <c r="B12" s="87"/>
      <c r="C12" s="88"/>
      <c r="D12" s="88"/>
      <c r="E12" s="88"/>
      <c r="F12" s="89"/>
      <c r="G12" s="17"/>
    </row>
    <row r="13" spans="1:7" x14ac:dyDescent="0.25">
      <c r="A13" s="15"/>
      <c r="B13" s="90"/>
      <c r="C13" s="91"/>
      <c r="D13" s="91"/>
      <c r="E13" s="91"/>
      <c r="F13" s="92"/>
      <c r="G13" s="17"/>
    </row>
    <row r="14" spans="1:7" x14ac:dyDescent="0.25">
      <c r="A14" s="15"/>
      <c r="B14" s="16"/>
      <c r="C14" s="16"/>
      <c r="D14" s="16"/>
      <c r="E14" s="16"/>
      <c r="F14" s="16"/>
      <c r="G14" s="17"/>
    </row>
    <row r="15" spans="1:7" x14ac:dyDescent="0.25">
      <c r="A15" s="15"/>
      <c r="B15" s="16"/>
      <c r="C15" s="16"/>
      <c r="D15" s="16"/>
      <c r="E15" s="16"/>
      <c r="F15" s="16"/>
      <c r="G15" s="17"/>
    </row>
    <row r="16" spans="1:7" x14ac:dyDescent="0.25">
      <c r="A16" s="15"/>
      <c r="B16" s="83" t="s">
        <v>2</v>
      </c>
      <c r="C16" s="83"/>
      <c r="D16" s="83"/>
      <c r="E16" s="83"/>
      <c r="F16" s="83"/>
      <c r="G16" s="17"/>
    </row>
    <row r="17" spans="1:7" x14ac:dyDescent="0.25">
      <c r="A17" s="15"/>
      <c r="B17" s="9" t="s">
        <v>3</v>
      </c>
      <c r="C17" s="9" t="s">
        <v>4</v>
      </c>
      <c r="D17" s="9" t="s">
        <v>5</v>
      </c>
      <c r="E17" s="9" t="s">
        <v>6</v>
      </c>
      <c r="F17" s="9" t="s">
        <v>7</v>
      </c>
      <c r="G17" s="17"/>
    </row>
    <row r="18" spans="1:7" x14ac:dyDescent="0.25">
      <c r="A18" s="15"/>
      <c r="B18" s="14" t="s">
        <v>113</v>
      </c>
      <c r="C18" s="14" t="s">
        <v>113</v>
      </c>
      <c r="D18" s="14" t="s">
        <v>113</v>
      </c>
      <c r="E18" s="14" t="s">
        <v>113</v>
      </c>
      <c r="F18" s="14" t="s">
        <v>8</v>
      </c>
      <c r="G18" s="17"/>
    </row>
    <row r="19" spans="1:7" x14ac:dyDescent="0.25">
      <c r="A19" s="15"/>
      <c r="B19" s="21" t="str">
        <f>IF(B18="Oui",B17,"-")</f>
        <v>-</v>
      </c>
      <c r="C19" s="21" t="str">
        <f t="shared" ref="C19:F19" si="0">IF(C18="Oui",C17,"-")</f>
        <v>-</v>
      </c>
      <c r="D19" s="21" t="str">
        <f t="shared" si="0"/>
        <v>-</v>
      </c>
      <c r="E19" s="21" t="str">
        <f t="shared" si="0"/>
        <v>-</v>
      </c>
      <c r="F19" s="21" t="str">
        <f t="shared" si="0"/>
        <v>LOA 20 Trimestres</v>
      </c>
      <c r="G19" s="17"/>
    </row>
    <row r="20" spans="1:7" x14ac:dyDescent="0.25">
      <c r="A20" s="15"/>
      <c r="B20" s="16"/>
      <c r="C20" s="16"/>
      <c r="D20" s="16"/>
      <c r="E20" s="16"/>
      <c r="F20" s="16"/>
      <c r="G20" s="17"/>
    </row>
    <row r="21" spans="1:7" x14ac:dyDescent="0.25">
      <c r="A21" s="15"/>
      <c r="B21" s="16"/>
      <c r="C21" s="16"/>
      <c r="D21" s="16"/>
      <c r="E21" s="16"/>
      <c r="F21" s="16"/>
      <c r="G21" s="17"/>
    </row>
    <row r="22" spans="1:7" x14ac:dyDescent="0.25">
      <c r="A22" s="15"/>
      <c r="B22" s="16"/>
      <c r="C22" s="16"/>
      <c r="D22" s="16"/>
      <c r="E22" s="16"/>
      <c r="F22" s="16"/>
      <c r="G22" s="17"/>
    </row>
    <row r="23" spans="1:7" x14ac:dyDescent="0.25">
      <c r="A23" s="15"/>
      <c r="B23" s="16"/>
      <c r="C23" s="16"/>
      <c r="D23" s="16"/>
      <c r="E23" s="16"/>
      <c r="F23" s="16"/>
      <c r="G23" s="17"/>
    </row>
    <row r="24" spans="1:7" x14ac:dyDescent="0.25">
      <c r="A24" s="15"/>
      <c r="B24" s="16"/>
      <c r="C24" s="16"/>
      <c r="D24" s="16"/>
      <c r="E24" s="16"/>
      <c r="F24" s="16"/>
      <c r="G24" s="17"/>
    </row>
    <row r="25" spans="1:7" x14ac:dyDescent="0.25">
      <c r="A25" s="15"/>
      <c r="B25" s="16"/>
      <c r="C25" s="16"/>
      <c r="D25" s="16"/>
      <c r="E25" s="16"/>
      <c r="F25" s="16"/>
      <c r="G25" s="17"/>
    </row>
    <row r="26" spans="1:7" x14ac:dyDescent="0.25">
      <c r="A26" s="15"/>
      <c r="B26" s="16"/>
      <c r="C26" s="16"/>
      <c r="D26" s="16"/>
      <c r="E26" s="16"/>
      <c r="F26" s="16"/>
      <c r="G26" s="17"/>
    </row>
    <row r="27" spans="1:7" x14ac:dyDescent="0.25">
      <c r="A27" s="15"/>
      <c r="B27" s="16"/>
      <c r="C27" s="16"/>
      <c r="D27" s="16"/>
      <c r="E27" s="16"/>
      <c r="F27" s="16"/>
      <c r="G27" s="17"/>
    </row>
    <row r="28" spans="1:7" x14ac:dyDescent="0.25">
      <c r="A28" s="15"/>
      <c r="B28" s="16"/>
      <c r="C28" s="16"/>
      <c r="D28" s="16"/>
      <c r="E28" s="16"/>
      <c r="F28" s="16"/>
      <c r="G28" s="17"/>
    </row>
    <row r="29" spans="1:7" x14ac:dyDescent="0.25">
      <c r="A29" s="15"/>
      <c r="B29" s="16"/>
      <c r="C29" s="16"/>
      <c r="D29" s="16"/>
      <c r="E29" s="16"/>
      <c r="F29" s="16"/>
      <c r="G29" s="17"/>
    </row>
    <row r="30" spans="1:7" x14ac:dyDescent="0.25">
      <c r="A30" s="15"/>
      <c r="B30" s="16"/>
      <c r="C30" s="16"/>
      <c r="D30" s="16"/>
      <c r="E30" s="16"/>
      <c r="F30" s="16"/>
      <c r="G30" s="17"/>
    </row>
    <row r="31" spans="1:7" x14ac:dyDescent="0.25">
      <c r="A31" s="15"/>
      <c r="B31" s="16"/>
      <c r="C31" s="16"/>
      <c r="D31" s="16"/>
      <c r="E31" s="16"/>
      <c r="F31" s="16"/>
      <c r="G31" s="17"/>
    </row>
    <row r="32" spans="1:7" x14ac:dyDescent="0.25">
      <c r="A32" s="15"/>
      <c r="B32" s="16"/>
      <c r="C32" s="16"/>
      <c r="D32" s="16"/>
      <c r="E32" s="16"/>
      <c r="F32" s="16"/>
      <c r="G32" s="17"/>
    </row>
    <row r="33" spans="1:7" x14ac:dyDescent="0.25">
      <c r="A33" s="15"/>
      <c r="B33" s="16"/>
      <c r="C33" s="16"/>
      <c r="D33" s="16"/>
      <c r="E33" s="16"/>
      <c r="F33" s="16"/>
      <c r="G33" s="17"/>
    </row>
    <row r="34" spans="1:7" x14ac:dyDescent="0.25">
      <c r="A34" s="15"/>
      <c r="B34" s="16"/>
      <c r="C34" s="16"/>
      <c r="D34" s="16"/>
      <c r="E34" s="16"/>
      <c r="F34" s="16"/>
      <c r="G34" s="17"/>
    </row>
    <row r="35" spans="1:7" x14ac:dyDescent="0.25">
      <c r="A35" s="15"/>
      <c r="B35" s="16"/>
      <c r="C35" s="16"/>
      <c r="D35" s="16"/>
      <c r="E35" s="16"/>
      <c r="F35" s="16"/>
      <c r="G35" s="17"/>
    </row>
    <row r="36" spans="1:7" ht="15.75" thickBot="1" x14ac:dyDescent="0.3">
      <c r="A36" s="18"/>
      <c r="B36" s="19"/>
      <c r="C36" s="19"/>
      <c r="D36" s="19"/>
      <c r="E36" s="19"/>
      <c r="F36" s="19"/>
      <c r="G36" s="20"/>
    </row>
  </sheetData>
  <mergeCells count="5">
    <mergeCell ref="A1:G3"/>
    <mergeCell ref="A6:G6"/>
    <mergeCell ref="A7:G7"/>
    <mergeCell ref="B16:F16"/>
    <mergeCell ref="B10:F13"/>
  </mergeCells>
  <dataValidations count="1">
    <dataValidation type="list" allowBlank="1" showInputMessage="1" showErrorMessage="1" sqref="B18:F18" xr:uid="{00000000-0002-0000-0000-000000000000}">
      <formula1>"Oui,Non"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0F146C-7CE7-4F30-8076-DD1A35325C87}">
  <sheetPr>
    <tabColor theme="7" tint="-0.499984740745262"/>
  </sheetPr>
  <dimension ref="A1:Q31"/>
  <sheetViews>
    <sheetView view="pageLayout" topLeftCell="F3" zoomScale="90" zoomScalePageLayoutView="90" workbookViewId="0">
      <selection activeCell="Q21" sqref="Q21"/>
    </sheetView>
  </sheetViews>
  <sheetFormatPr baseColWidth="10" defaultColWidth="11.42578125" defaultRowHeight="15" x14ac:dyDescent="0.25"/>
  <cols>
    <col min="1" max="1" width="4.140625" bestFit="1" customWidth="1"/>
    <col min="2" max="2" width="19.140625" style="3" customWidth="1"/>
    <col min="3" max="3" width="16.140625" style="3" customWidth="1"/>
    <col min="4" max="8" width="16.42578125" style="3" customWidth="1"/>
    <col min="9" max="9" width="16.42578125" customWidth="1"/>
    <col min="10" max="10" width="20" style="3" bestFit="1" customWidth="1"/>
    <col min="11" max="11" width="11.140625" style="3" bestFit="1" customWidth="1"/>
    <col min="12" max="12" width="19.5703125" style="3" customWidth="1"/>
    <col min="13" max="16" width="17.42578125" style="3" customWidth="1"/>
    <col min="17" max="17" width="17.42578125" customWidth="1"/>
  </cols>
  <sheetData>
    <row r="1" spans="1:17" s="3" customFormat="1" ht="17.100000000000001" customHeight="1" x14ac:dyDescent="0.25">
      <c r="B1" s="110" t="str">
        <f>Accueil!A7</f>
        <v>AO-LABORATOIRES ANIOS</v>
      </c>
      <c r="C1" s="110"/>
      <c r="D1" s="110"/>
      <c r="E1" s="110"/>
      <c r="F1" s="110"/>
      <c r="G1" s="110"/>
      <c r="H1" s="110"/>
      <c r="I1" s="110"/>
      <c r="J1" s="110" t="str">
        <f>Accueil!A7</f>
        <v>AO-LABORATOIRES ANIOS</v>
      </c>
      <c r="K1" s="110"/>
      <c r="L1" s="110"/>
      <c r="M1" s="110"/>
      <c r="N1" s="110"/>
      <c r="O1" s="110"/>
      <c r="P1" s="110"/>
      <c r="Q1" s="110"/>
    </row>
    <row r="2" spans="1:17" s="3" customFormat="1" ht="17.100000000000001" customHeight="1" x14ac:dyDescent="0.25">
      <c r="B2" s="106" t="s">
        <v>38</v>
      </c>
      <c r="C2" s="106"/>
      <c r="D2" s="106"/>
      <c r="E2" s="106"/>
      <c r="F2" s="106"/>
      <c r="G2" s="106"/>
      <c r="H2" s="106"/>
      <c r="I2" s="106"/>
      <c r="J2" s="106" t="s">
        <v>39</v>
      </c>
      <c r="K2" s="106"/>
      <c r="L2" s="106"/>
      <c r="M2" s="106"/>
      <c r="N2" s="106"/>
      <c r="O2" s="106"/>
      <c r="P2" s="106"/>
      <c r="Q2" s="106"/>
    </row>
    <row r="3" spans="1:17" s="3" customFormat="1" ht="17.100000000000001" customHeight="1" thickBot="1" x14ac:dyDescent="0.3"/>
    <row r="4" spans="1:17" s="3" customFormat="1" ht="17.100000000000001" customHeight="1" x14ac:dyDescent="0.25">
      <c r="A4" s="7">
        <v>9</v>
      </c>
      <c r="B4" s="114" t="str">
        <f>"MATERIEL N°" &amp;$A$4</f>
        <v>MATERIEL N°9</v>
      </c>
      <c r="C4" s="108" t="s">
        <v>40</v>
      </c>
      <c r="D4" s="116">
        <f>+A4</f>
        <v>9</v>
      </c>
      <c r="E4" s="116"/>
      <c r="F4" s="116"/>
      <c r="G4" s="116"/>
      <c r="H4" s="116"/>
      <c r="I4" s="116"/>
      <c r="J4" s="114" t="str">
        <f>"MATERIEL N°" &amp;$A$4</f>
        <v>MATERIEL N°9</v>
      </c>
      <c r="K4" s="108" t="s">
        <v>40</v>
      </c>
      <c r="L4" s="116">
        <f>+I4</f>
        <v>0</v>
      </c>
      <c r="M4" s="116"/>
      <c r="N4" s="116"/>
      <c r="O4" s="116"/>
      <c r="P4" s="116"/>
      <c r="Q4" s="116"/>
    </row>
    <row r="5" spans="1:17" s="3" customFormat="1" ht="17.100000000000001" customHeight="1" x14ac:dyDescent="0.25">
      <c r="B5" s="115"/>
      <c r="C5" s="103"/>
      <c r="D5" s="116"/>
      <c r="E5" s="116"/>
      <c r="F5" s="116"/>
      <c r="G5" s="116"/>
      <c r="H5" s="116"/>
      <c r="I5" s="116"/>
      <c r="J5" s="115"/>
      <c r="K5" s="103"/>
      <c r="L5" s="116"/>
      <c r="M5" s="116"/>
      <c r="N5" s="116"/>
      <c r="O5" s="116"/>
      <c r="P5" s="116"/>
      <c r="Q5" s="116"/>
    </row>
    <row r="6" spans="1:17" s="3" customFormat="1" ht="17.100000000000001" customHeight="1" x14ac:dyDescent="0.25">
      <c r="B6" s="24"/>
      <c r="C6" s="24"/>
      <c r="D6" s="2"/>
      <c r="E6" s="2"/>
      <c r="F6" s="2"/>
      <c r="G6" s="2"/>
      <c r="H6" s="2"/>
      <c r="I6" s="2"/>
      <c r="J6" s="24"/>
      <c r="K6" s="24"/>
      <c r="L6" s="24"/>
      <c r="M6" s="2"/>
      <c r="N6" s="2"/>
      <c r="O6" s="2"/>
      <c r="P6" s="2"/>
      <c r="Q6" s="2"/>
    </row>
    <row r="7" spans="1:17" s="3" customFormat="1" ht="17.100000000000001" customHeight="1" x14ac:dyDescent="0.25">
      <c r="J7" s="113"/>
      <c r="K7" s="113"/>
      <c r="L7" s="113"/>
      <c r="M7" s="113"/>
      <c r="N7" s="113"/>
      <c r="O7" s="113"/>
      <c r="P7" s="113"/>
      <c r="Q7" s="113"/>
    </row>
    <row r="8" spans="1:17" s="3" customFormat="1" ht="28.35" customHeight="1" x14ac:dyDescent="0.25">
      <c r="B8" s="1" t="s">
        <v>41</v>
      </c>
      <c r="C8" s="117" t="s">
        <v>65</v>
      </c>
      <c r="D8" s="117"/>
      <c r="E8" s="117"/>
      <c r="F8" s="117"/>
      <c r="G8" s="117"/>
      <c r="H8" s="117"/>
      <c r="I8" s="118"/>
      <c r="J8" s="1" t="s">
        <v>41</v>
      </c>
      <c r="K8" s="117" t="str">
        <f>+C8</f>
        <v>MFP DEPARTMENTAL A3 COULEUR 45 ppm</v>
      </c>
      <c r="L8" s="117"/>
      <c r="M8" s="117"/>
      <c r="N8" s="117"/>
      <c r="O8" s="117"/>
      <c r="P8" s="117"/>
      <c r="Q8" s="117"/>
    </row>
    <row r="9" spans="1:17" s="3" customFormat="1" ht="17.100000000000001" customHeight="1" x14ac:dyDescent="0.25">
      <c r="J9" s="119"/>
      <c r="K9" s="119"/>
      <c r="L9" s="2"/>
      <c r="M9" s="2"/>
      <c r="N9" s="2"/>
      <c r="O9" s="2"/>
      <c r="P9" s="2"/>
      <c r="Q9" s="2"/>
    </row>
    <row r="10" spans="1:17" s="3" customFormat="1" ht="17.100000000000001" customHeight="1" x14ac:dyDescent="0.25">
      <c r="B10" s="113"/>
      <c r="C10" s="113"/>
      <c r="D10" s="113"/>
      <c r="E10" s="113"/>
      <c r="F10" s="113"/>
      <c r="G10" s="113"/>
      <c r="H10" s="113"/>
      <c r="I10" s="113"/>
    </row>
    <row r="11" spans="1:17" s="3" customFormat="1" ht="19.7" customHeight="1" x14ac:dyDescent="0.25">
      <c r="B11" s="95" t="s">
        <v>42</v>
      </c>
      <c r="C11" s="121"/>
      <c r="D11" s="121"/>
      <c r="E11" s="121"/>
      <c r="F11" s="121"/>
      <c r="G11" s="121"/>
      <c r="H11" s="121"/>
      <c r="I11" s="96"/>
      <c r="J11" s="111" t="s">
        <v>43</v>
      </c>
      <c r="K11" s="111"/>
      <c r="L11" s="111"/>
      <c r="M11" s="111"/>
      <c r="N11" s="111"/>
      <c r="O11" s="111"/>
      <c r="P11" s="111"/>
      <c r="Q11" s="111"/>
    </row>
    <row r="12" spans="1:17" s="3" customFormat="1" ht="19.7" customHeight="1" x14ac:dyDescent="0.25">
      <c r="B12" s="123" t="s">
        <v>44</v>
      </c>
      <c r="C12" s="124"/>
      <c r="D12" s="11" t="s">
        <v>45</v>
      </c>
      <c r="E12" s="11" t="str">
        <f>Accueil!$B$19</f>
        <v>-</v>
      </c>
      <c r="F12" s="11" t="str">
        <f>Accueil!$C$19</f>
        <v>-</v>
      </c>
      <c r="G12" s="11" t="str">
        <f>Accueil!$D$19</f>
        <v>-</v>
      </c>
      <c r="H12" s="11" t="str">
        <f>Accueil!$E$19</f>
        <v>-</v>
      </c>
      <c r="I12" s="11" t="str">
        <f>Accueil!$F$19</f>
        <v>LOA 20 Trimestres</v>
      </c>
      <c r="J12" s="9" t="s">
        <v>46</v>
      </c>
      <c r="K12" s="9" t="s">
        <v>47</v>
      </c>
      <c r="L12" s="9" t="s">
        <v>45</v>
      </c>
      <c r="M12" s="9" t="str">
        <f>Accueil!$B$19</f>
        <v>-</v>
      </c>
      <c r="N12" s="9" t="str">
        <f>Accueil!$C$19</f>
        <v>-</v>
      </c>
      <c r="O12" s="9" t="str">
        <f>Accueil!$D$19</f>
        <v>-</v>
      </c>
      <c r="P12" s="9" t="str">
        <f>Accueil!$E$19</f>
        <v>-</v>
      </c>
      <c r="Q12" s="9" t="str">
        <f>Accueil!$F$19</f>
        <v>LOA 20 Trimestres</v>
      </c>
    </row>
    <row r="13" spans="1:17" s="3" customFormat="1" ht="19.7" customHeight="1" x14ac:dyDescent="0.25">
      <c r="B13" s="98" t="str">
        <f>"Matériel n°" &amp;$A$4</f>
        <v>Matériel n°9</v>
      </c>
      <c r="C13" s="100"/>
      <c r="D13" s="33"/>
      <c r="E13" s="33"/>
      <c r="F13" s="33"/>
      <c r="G13" s="33"/>
      <c r="H13" s="33"/>
      <c r="I13" s="33"/>
      <c r="J13" s="1" t="str">
        <f>"Matériel n°" &amp;$A$4</f>
        <v>Matériel n°9</v>
      </c>
      <c r="K13" s="1">
        <v>5</v>
      </c>
      <c r="L13" s="33">
        <f>D13*K13</f>
        <v>0</v>
      </c>
      <c r="M13" s="33">
        <f>E13*K13</f>
        <v>0</v>
      </c>
      <c r="N13" s="33">
        <f>F13*K13</f>
        <v>0</v>
      </c>
      <c r="O13" s="33">
        <f>G13*K13</f>
        <v>0</v>
      </c>
      <c r="P13" s="33">
        <f>H13*K13</f>
        <v>0</v>
      </c>
      <c r="Q13" s="33">
        <f>I13*K13</f>
        <v>0</v>
      </c>
    </row>
    <row r="14" spans="1:17" s="3" customFormat="1" ht="19.7" customHeight="1" x14ac:dyDescent="0.25">
      <c r="B14" s="98" t="s">
        <v>61</v>
      </c>
      <c r="C14" s="100"/>
      <c r="D14" s="33"/>
      <c r="E14" s="33"/>
      <c r="F14" s="33"/>
      <c r="G14" s="33"/>
      <c r="H14" s="33"/>
      <c r="I14" s="33"/>
      <c r="J14" s="1" t="s">
        <v>61</v>
      </c>
      <c r="K14" s="1">
        <v>5</v>
      </c>
      <c r="L14" s="33">
        <f t="shared" ref="L14" si="0">D14*K14</f>
        <v>0</v>
      </c>
      <c r="M14" s="33">
        <f t="shared" ref="M14" si="1">E14*K14</f>
        <v>0</v>
      </c>
      <c r="N14" s="33">
        <f t="shared" ref="N14" si="2">F14*K14</f>
        <v>0</v>
      </c>
      <c r="O14" s="33">
        <f t="shared" ref="O14" si="3">G14*K14</f>
        <v>0</v>
      </c>
      <c r="P14" s="33">
        <f t="shared" ref="P14" si="4">H14*K14</f>
        <v>0</v>
      </c>
      <c r="Q14" s="33">
        <f t="shared" ref="Q14" si="5">I14*K14</f>
        <v>0</v>
      </c>
    </row>
    <row r="15" spans="1:17" s="3" customFormat="1" ht="19.7" customHeight="1" x14ac:dyDescent="0.25">
      <c r="B15" s="98" t="s">
        <v>122</v>
      </c>
      <c r="C15" s="100"/>
      <c r="D15" s="33"/>
      <c r="E15" s="33"/>
      <c r="F15" s="33"/>
      <c r="G15" s="33"/>
      <c r="H15" s="33"/>
      <c r="I15" s="33"/>
      <c r="J15" s="8" t="s">
        <v>57</v>
      </c>
      <c r="K15" s="1">
        <v>4</v>
      </c>
      <c r="L15" s="33">
        <f>D17*K15</f>
        <v>0</v>
      </c>
      <c r="M15" s="33">
        <f>E17*K15</f>
        <v>0</v>
      </c>
      <c r="N15" s="33">
        <f>F17*K15</f>
        <v>0</v>
      </c>
      <c r="O15" s="33">
        <f>G17*K15</f>
        <v>0</v>
      </c>
      <c r="P15" s="33">
        <f>H17*K15</f>
        <v>0</v>
      </c>
      <c r="Q15" s="33">
        <f>I17*K15</f>
        <v>0</v>
      </c>
    </row>
    <row r="16" spans="1:17" s="3" customFormat="1" ht="19.7" customHeight="1" x14ac:dyDescent="0.25">
      <c r="B16" s="98" t="s">
        <v>153</v>
      </c>
      <c r="C16" s="100"/>
      <c r="D16" s="33"/>
      <c r="E16" s="33"/>
      <c r="F16" s="33"/>
      <c r="G16" s="33"/>
      <c r="H16" s="33"/>
      <c r="I16" s="33"/>
      <c r="J16" s="8" t="s">
        <v>62</v>
      </c>
      <c r="K16" s="1">
        <v>4</v>
      </c>
      <c r="L16" s="33">
        <f>D20*K16</f>
        <v>0</v>
      </c>
      <c r="M16" s="33">
        <f>E20*K16</f>
        <v>0</v>
      </c>
      <c r="N16" s="33">
        <f>F20*K16</f>
        <v>0</v>
      </c>
      <c r="O16" s="33">
        <f>G20*K16</f>
        <v>0</v>
      </c>
      <c r="P16" s="33">
        <f>H20*K16</f>
        <v>0</v>
      </c>
      <c r="Q16" s="33">
        <f>I20*K16</f>
        <v>0</v>
      </c>
    </row>
    <row r="17" spans="1:17" s="3" customFormat="1" ht="26.25" customHeight="1" x14ac:dyDescent="0.25">
      <c r="B17" s="98" t="s">
        <v>57</v>
      </c>
      <c r="C17" s="100"/>
      <c r="D17" s="33"/>
      <c r="E17" s="33"/>
      <c r="F17" s="33"/>
      <c r="G17" s="33"/>
      <c r="H17" s="33"/>
      <c r="I17" s="33"/>
      <c r="J17" s="54" t="s">
        <v>116</v>
      </c>
      <c r="K17" s="1">
        <v>5</v>
      </c>
      <c r="L17" s="33">
        <f>D21*K17</f>
        <v>0</v>
      </c>
      <c r="M17" s="33">
        <f>E21*K17</f>
        <v>0</v>
      </c>
      <c r="N17" s="33">
        <f>F21*K17</f>
        <v>0</v>
      </c>
      <c r="O17" s="33">
        <f>G21*K17</f>
        <v>0</v>
      </c>
      <c r="P17" s="33">
        <f>H21*K17</f>
        <v>0</v>
      </c>
      <c r="Q17" s="33">
        <f>I21*K17</f>
        <v>0</v>
      </c>
    </row>
    <row r="18" spans="1:17" s="3" customFormat="1" ht="27.75" customHeight="1" x14ac:dyDescent="0.25">
      <c r="B18" s="98" t="s">
        <v>58</v>
      </c>
      <c r="C18" s="100"/>
      <c r="D18" s="33"/>
      <c r="E18" s="33"/>
      <c r="F18" s="33"/>
      <c r="G18" s="33"/>
      <c r="H18" s="33"/>
      <c r="I18" s="33"/>
      <c r="J18" s="8" t="s">
        <v>118</v>
      </c>
      <c r="K18" s="1">
        <v>4</v>
      </c>
      <c r="L18" s="33">
        <f>D22*K18</f>
        <v>0</v>
      </c>
      <c r="M18" s="33">
        <f>E22*K18</f>
        <v>0</v>
      </c>
      <c r="N18" s="33">
        <f>F22*K18</f>
        <v>0</v>
      </c>
      <c r="O18" s="33">
        <f>G22*K18</f>
        <v>0</v>
      </c>
      <c r="P18" s="33">
        <f>H22*K18</f>
        <v>0</v>
      </c>
      <c r="Q18" s="33">
        <f>I22*K18</f>
        <v>0</v>
      </c>
    </row>
    <row r="19" spans="1:17" s="3" customFormat="1" ht="19.7" customHeight="1" x14ac:dyDescent="0.25">
      <c r="B19" s="98" t="s">
        <v>62</v>
      </c>
      <c r="C19" s="100"/>
      <c r="D19" s="33"/>
      <c r="E19" s="33"/>
      <c r="F19" s="33"/>
      <c r="G19" s="33"/>
      <c r="H19" s="33"/>
      <c r="I19" s="33"/>
      <c r="J19" s="118" t="s">
        <v>49</v>
      </c>
      <c r="K19" s="120"/>
      <c r="L19" s="38">
        <f>SUM(L13:L17)</f>
        <v>0</v>
      </c>
      <c r="M19" s="10"/>
      <c r="N19" s="10"/>
      <c r="O19" s="10"/>
      <c r="P19" s="10"/>
      <c r="Q19" s="10"/>
    </row>
    <row r="20" spans="1:17" s="3" customFormat="1" ht="19.7" customHeight="1" x14ac:dyDescent="0.25">
      <c r="B20" s="142" t="s">
        <v>64</v>
      </c>
      <c r="C20" s="143"/>
      <c r="D20" s="33"/>
      <c r="E20" s="33"/>
      <c r="F20" s="33"/>
      <c r="G20" s="33"/>
      <c r="H20" s="33"/>
      <c r="I20" s="33"/>
      <c r="J20" s="130" t="str">
        <f>IF(Accueil!$F$18="Oui","SOMME DES LOYERS LOA 20 T","-")</f>
        <v>SOMME DES LOYERS LOA 20 T</v>
      </c>
      <c r="K20" s="120"/>
      <c r="L20" s="12"/>
      <c r="M20" s="10"/>
      <c r="N20" s="10"/>
      <c r="O20" s="10"/>
      <c r="P20" s="10"/>
      <c r="Q20" s="39">
        <f>SUM(Q13:Q18)*20</f>
        <v>0</v>
      </c>
    </row>
    <row r="21" spans="1:17" s="3" customFormat="1" ht="17.100000000000001" customHeight="1" x14ac:dyDescent="0.25">
      <c r="A21" s="119"/>
      <c r="B21" s="98" t="s">
        <v>116</v>
      </c>
      <c r="C21" s="100"/>
      <c r="D21" s="33"/>
      <c r="E21" s="33"/>
      <c r="F21" s="33"/>
      <c r="G21" s="33"/>
      <c r="H21" s="33"/>
      <c r="I21" s="33"/>
    </row>
    <row r="22" spans="1:17" s="3" customFormat="1" ht="17.100000000000001" customHeight="1" x14ac:dyDescent="0.25">
      <c r="A22" s="119"/>
      <c r="B22" s="140" t="s">
        <v>121</v>
      </c>
      <c r="C22" s="141"/>
      <c r="D22" s="33"/>
      <c r="E22" s="33"/>
      <c r="F22" s="33"/>
      <c r="G22" s="33"/>
      <c r="H22" s="33"/>
      <c r="I22" s="33"/>
    </row>
    <row r="23" spans="1:17" s="3" customFormat="1" ht="17.100000000000001" customHeight="1" x14ac:dyDescent="0.25"/>
    <row r="24" spans="1:17" s="3" customFormat="1" ht="17.100000000000001" customHeight="1" x14ac:dyDescent="0.25">
      <c r="B24" s="131" t="s">
        <v>50</v>
      </c>
      <c r="C24" s="132"/>
      <c r="D24" s="132"/>
      <c r="E24" s="132"/>
      <c r="F24" s="132"/>
      <c r="G24" s="132"/>
      <c r="H24" s="132"/>
      <c r="I24" s="133"/>
    </row>
    <row r="25" spans="1:17" s="3" customFormat="1" ht="17.100000000000001" customHeight="1" x14ac:dyDescent="0.25">
      <c r="B25" s="134" t="s">
        <v>51</v>
      </c>
      <c r="C25" s="135"/>
      <c r="D25" s="135"/>
      <c r="E25" s="135"/>
      <c r="F25" s="135"/>
      <c r="G25" s="136"/>
      <c r="H25" s="35" t="s">
        <v>52</v>
      </c>
      <c r="I25" s="34"/>
    </row>
    <row r="26" spans="1:17" s="3" customFormat="1" ht="17.100000000000001" customHeight="1" x14ac:dyDescent="0.25">
      <c r="B26" s="137" t="s">
        <v>53</v>
      </c>
      <c r="C26" s="138"/>
      <c r="D26" s="138"/>
      <c r="E26" s="138"/>
      <c r="F26" s="138"/>
      <c r="G26" s="139"/>
      <c r="H26" s="35" t="s">
        <v>52</v>
      </c>
      <c r="I26" s="34"/>
    </row>
    <row r="27" spans="1:17" s="3" customFormat="1" ht="17.100000000000001" customHeight="1" x14ac:dyDescent="0.25">
      <c r="B27" s="36"/>
      <c r="C27" s="36"/>
      <c r="D27" s="36"/>
      <c r="E27" s="36"/>
      <c r="F27" s="36"/>
      <c r="G27" s="36"/>
      <c r="H27" s="36"/>
      <c r="I27" s="36"/>
    </row>
    <row r="28" spans="1:17" s="3" customFormat="1" ht="17.100000000000001" customHeight="1" x14ac:dyDescent="0.25">
      <c r="B28" s="129" t="s">
        <v>54</v>
      </c>
      <c r="C28" s="129"/>
      <c r="D28" s="129"/>
      <c r="E28" s="129"/>
      <c r="F28" s="129"/>
      <c r="G28" s="129"/>
      <c r="H28" s="129"/>
      <c r="I28" s="129"/>
    </row>
    <row r="29" spans="1:17" s="3" customFormat="1" ht="17.100000000000001" customHeight="1" x14ac:dyDescent="0.25">
      <c r="A29"/>
      <c r="B29" s="112" t="s">
        <v>154</v>
      </c>
      <c r="C29" s="112"/>
      <c r="D29" s="112"/>
      <c r="E29" s="112"/>
      <c r="F29" s="112"/>
      <c r="G29" s="112"/>
      <c r="H29" s="112"/>
      <c r="I29" s="112"/>
    </row>
    <row r="30" spans="1:17" s="3" customFormat="1" ht="17.100000000000001" customHeight="1" x14ac:dyDescent="0.25">
      <c r="A30"/>
    </row>
    <row r="31" spans="1:17" x14ac:dyDescent="0.25">
      <c r="I31" s="3"/>
    </row>
  </sheetData>
  <mergeCells count="36">
    <mergeCell ref="B14:C14"/>
    <mergeCell ref="B17:C17"/>
    <mergeCell ref="B18:C18"/>
    <mergeCell ref="B19:C19"/>
    <mergeCell ref="A21:A22"/>
    <mergeCell ref="J7:Q7"/>
    <mergeCell ref="C8:I8"/>
    <mergeCell ref="K8:Q8"/>
    <mergeCell ref="J9:K9"/>
    <mergeCell ref="B10:I10"/>
    <mergeCell ref="B20:C20"/>
    <mergeCell ref="B21:C21"/>
    <mergeCell ref="B22:C22"/>
    <mergeCell ref="B15:C15"/>
    <mergeCell ref="B16:C16"/>
    <mergeCell ref="B11:I11"/>
    <mergeCell ref="J11:Q11"/>
    <mergeCell ref="J19:K19"/>
    <mergeCell ref="J20:K20"/>
    <mergeCell ref="B12:C12"/>
    <mergeCell ref="B29:I29"/>
    <mergeCell ref="B1:I1"/>
    <mergeCell ref="J1:Q1"/>
    <mergeCell ref="B2:I2"/>
    <mergeCell ref="J2:Q2"/>
    <mergeCell ref="B4:B5"/>
    <mergeCell ref="C4:C5"/>
    <mergeCell ref="D4:I5"/>
    <mergeCell ref="J4:J5"/>
    <mergeCell ref="K4:K5"/>
    <mergeCell ref="L4:Q5"/>
    <mergeCell ref="B28:I28"/>
    <mergeCell ref="B24:I24"/>
    <mergeCell ref="B25:G25"/>
    <mergeCell ref="B26:G26"/>
    <mergeCell ref="B13:C13"/>
  </mergeCells>
  <pageMargins left="0.43307086614173229" right="0.23622047244094488" top="0.39370078740157483" bottom="0.3937007874015748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AFD515-900E-48F6-9E46-16BC82CAE3BF}">
  <sheetPr>
    <tabColor theme="7" tint="-0.499984740745262"/>
  </sheetPr>
  <dimension ref="A1:Q31"/>
  <sheetViews>
    <sheetView view="pageLayout" topLeftCell="E4" zoomScale="90" zoomScalePageLayoutView="90" workbookViewId="0">
      <selection activeCell="O21" sqref="O21"/>
    </sheetView>
  </sheetViews>
  <sheetFormatPr baseColWidth="10" defaultColWidth="11.42578125" defaultRowHeight="15" x14ac:dyDescent="0.25"/>
  <cols>
    <col min="1" max="1" width="4.140625" bestFit="1" customWidth="1"/>
    <col min="2" max="2" width="18.85546875" style="3" customWidth="1"/>
    <col min="3" max="8" width="16.42578125" style="3" customWidth="1"/>
    <col min="9" max="9" width="16.42578125" customWidth="1"/>
    <col min="10" max="10" width="20" style="3" bestFit="1" customWidth="1"/>
    <col min="11" max="11" width="11.140625" style="3" bestFit="1" customWidth="1"/>
    <col min="12" max="12" width="19.5703125" style="3" customWidth="1"/>
    <col min="13" max="16" width="17.42578125" style="3" customWidth="1"/>
    <col min="17" max="17" width="17.42578125" customWidth="1"/>
  </cols>
  <sheetData>
    <row r="1" spans="1:17" s="3" customFormat="1" ht="17.100000000000001" customHeight="1" x14ac:dyDescent="0.25">
      <c r="B1" s="110" t="str">
        <f>Accueil!A7</f>
        <v>AO-LABORATOIRES ANIOS</v>
      </c>
      <c r="C1" s="110"/>
      <c r="D1" s="110"/>
      <c r="E1" s="110"/>
      <c r="F1" s="110"/>
      <c r="G1" s="110"/>
      <c r="H1" s="110"/>
      <c r="I1" s="110"/>
      <c r="J1" s="110" t="str">
        <f>Accueil!A7</f>
        <v>AO-LABORATOIRES ANIOS</v>
      </c>
      <c r="K1" s="110"/>
      <c r="L1" s="110"/>
      <c r="M1" s="110"/>
      <c r="N1" s="110"/>
      <c r="O1" s="110"/>
      <c r="P1" s="110"/>
      <c r="Q1" s="110"/>
    </row>
    <row r="2" spans="1:17" s="3" customFormat="1" ht="17.100000000000001" customHeight="1" x14ac:dyDescent="0.25">
      <c r="B2" s="106" t="s">
        <v>38</v>
      </c>
      <c r="C2" s="106"/>
      <c r="D2" s="106"/>
      <c r="E2" s="106"/>
      <c r="F2" s="106"/>
      <c r="G2" s="106"/>
      <c r="H2" s="106"/>
      <c r="I2" s="106"/>
      <c r="J2" s="106" t="s">
        <v>39</v>
      </c>
      <c r="K2" s="106"/>
      <c r="L2" s="106"/>
      <c r="M2" s="106"/>
      <c r="N2" s="106"/>
      <c r="O2" s="106"/>
      <c r="P2" s="106"/>
      <c r="Q2" s="106"/>
    </row>
    <row r="3" spans="1:17" s="3" customFormat="1" ht="17.100000000000001" customHeight="1" thickBot="1" x14ac:dyDescent="0.3"/>
    <row r="4" spans="1:17" s="3" customFormat="1" ht="17.100000000000001" customHeight="1" x14ac:dyDescent="0.25">
      <c r="A4" s="7">
        <v>10</v>
      </c>
      <c r="B4" s="114" t="str">
        <f>"MATERIEL N°" &amp;$A$4</f>
        <v>MATERIEL N°10</v>
      </c>
      <c r="C4" s="108" t="s">
        <v>40</v>
      </c>
      <c r="D4" s="116">
        <f>+A4</f>
        <v>10</v>
      </c>
      <c r="E4" s="116"/>
      <c r="F4" s="116"/>
      <c r="G4" s="116"/>
      <c r="H4" s="116"/>
      <c r="I4" s="116"/>
      <c r="J4" s="114" t="str">
        <f>"MATERIEL N°" &amp;$A$4</f>
        <v>MATERIEL N°10</v>
      </c>
      <c r="K4" s="108" t="s">
        <v>40</v>
      </c>
      <c r="L4" s="116">
        <f>+I4</f>
        <v>0</v>
      </c>
      <c r="M4" s="116"/>
      <c r="N4" s="116"/>
      <c r="O4" s="116"/>
      <c r="P4" s="116"/>
      <c r="Q4" s="116"/>
    </row>
    <row r="5" spans="1:17" s="3" customFormat="1" ht="17.100000000000001" customHeight="1" x14ac:dyDescent="0.25">
      <c r="B5" s="115"/>
      <c r="C5" s="103"/>
      <c r="D5" s="116"/>
      <c r="E5" s="116"/>
      <c r="F5" s="116"/>
      <c r="G5" s="116"/>
      <c r="H5" s="116"/>
      <c r="I5" s="116"/>
      <c r="J5" s="115"/>
      <c r="K5" s="103"/>
      <c r="L5" s="116"/>
      <c r="M5" s="116"/>
      <c r="N5" s="116"/>
      <c r="O5" s="116"/>
      <c r="P5" s="116"/>
      <c r="Q5" s="116"/>
    </row>
    <row r="6" spans="1:17" s="3" customFormat="1" ht="17.100000000000001" customHeight="1" x14ac:dyDescent="0.25">
      <c r="B6" s="24"/>
      <c r="C6" s="24"/>
      <c r="D6" s="2"/>
      <c r="E6" s="2"/>
      <c r="F6" s="2"/>
      <c r="G6" s="2"/>
      <c r="H6" s="2"/>
      <c r="I6" s="2"/>
      <c r="J6" s="24"/>
      <c r="K6" s="24"/>
      <c r="L6" s="24"/>
      <c r="M6" s="2"/>
      <c r="N6" s="2"/>
      <c r="O6" s="2"/>
      <c r="P6" s="2"/>
      <c r="Q6" s="2"/>
    </row>
    <row r="7" spans="1:17" s="3" customFormat="1" ht="17.100000000000001" customHeight="1" x14ac:dyDescent="0.25">
      <c r="J7" s="113"/>
      <c r="K7" s="113"/>
      <c r="L7" s="113"/>
      <c r="M7" s="113"/>
      <c r="N7" s="113"/>
      <c r="O7" s="113"/>
      <c r="P7" s="113"/>
      <c r="Q7" s="113"/>
    </row>
    <row r="8" spans="1:17" s="3" customFormat="1" ht="28.35" customHeight="1" x14ac:dyDescent="0.25">
      <c r="B8" s="1" t="s">
        <v>41</v>
      </c>
      <c r="C8" s="117" t="s">
        <v>66</v>
      </c>
      <c r="D8" s="117"/>
      <c r="E8" s="117"/>
      <c r="F8" s="117"/>
      <c r="G8" s="117"/>
      <c r="H8" s="117"/>
      <c r="I8" s="118"/>
      <c r="J8" s="1" t="s">
        <v>41</v>
      </c>
      <c r="K8" s="117" t="str">
        <f>+C8</f>
        <v>MFP DEPARTEMENTAL A3 N&amp;B 55 PPM</v>
      </c>
      <c r="L8" s="117"/>
      <c r="M8" s="117"/>
      <c r="N8" s="117"/>
      <c r="O8" s="117"/>
      <c r="P8" s="117"/>
      <c r="Q8" s="117"/>
    </row>
    <row r="9" spans="1:17" s="3" customFormat="1" ht="17.100000000000001" customHeight="1" x14ac:dyDescent="0.25">
      <c r="J9" s="119"/>
      <c r="K9" s="119"/>
      <c r="L9" s="2"/>
      <c r="M9" s="2"/>
      <c r="N9" s="2"/>
      <c r="O9" s="2"/>
      <c r="P9" s="2"/>
      <c r="Q9" s="2"/>
    </row>
    <row r="10" spans="1:17" s="3" customFormat="1" ht="17.100000000000001" customHeight="1" x14ac:dyDescent="0.25">
      <c r="B10" s="112" t="s">
        <v>154</v>
      </c>
      <c r="C10" s="112"/>
      <c r="D10" s="112"/>
      <c r="E10" s="112"/>
      <c r="F10" s="112"/>
      <c r="G10" s="112"/>
      <c r="H10" s="112"/>
      <c r="I10" s="112"/>
      <c r="J10" s="119"/>
      <c r="K10" s="119"/>
      <c r="L10" s="2"/>
      <c r="M10" s="2"/>
      <c r="N10" s="2"/>
      <c r="O10" s="2"/>
      <c r="P10" s="2"/>
      <c r="Q10" s="2"/>
    </row>
    <row r="11" spans="1:17" s="3" customFormat="1" ht="17.100000000000001" customHeight="1" x14ac:dyDescent="0.25">
      <c r="B11" s="113"/>
      <c r="C11" s="113"/>
      <c r="D11" s="113"/>
      <c r="E11" s="113"/>
      <c r="F11" s="113"/>
      <c r="G11" s="113"/>
      <c r="H11" s="113"/>
      <c r="I11" s="113"/>
    </row>
    <row r="12" spans="1:17" s="3" customFormat="1" ht="19.7" customHeight="1" x14ac:dyDescent="0.25">
      <c r="B12" s="95" t="s">
        <v>42</v>
      </c>
      <c r="C12" s="121"/>
      <c r="D12" s="121"/>
      <c r="E12" s="121"/>
      <c r="F12" s="121"/>
      <c r="G12" s="121"/>
      <c r="H12" s="121"/>
      <c r="I12" s="96"/>
      <c r="J12" s="111" t="s">
        <v>43</v>
      </c>
      <c r="K12" s="111"/>
      <c r="L12" s="111"/>
      <c r="M12" s="111"/>
      <c r="N12" s="111"/>
      <c r="O12" s="111"/>
      <c r="P12" s="111"/>
      <c r="Q12" s="111"/>
    </row>
    <row r="13" spans="1:17" s="3" customFormat="1" ht="19.7" customHeight="1" x14ac:dyDescent="0.25">
      <c r="B13" s="123" t="s">
        <v>44</v>
      </c>
      <c r="C13" s="124"/>
      <c r="D13" s="11" t="s">
        <v>45</v>
      </c>
      <c r="E13" s="11" t="str">
        <f>Accueil!$B$19</f>
        <v>-</v>
      </c>
      <c r="F13" s="11" t="str">
        <f>Accueil!$C$19</f>
        <v>-</v>
      </c>
      <c r="G13" s="11" t="str">
        <f>Accueil!$D$19</f>
        <v>-</v>
      </c>
      <c r="H13" s="11" t="str">
        <f>Accueil!$E$19</f>
        <v>-</v>
      </c>
      <c r="I13" s="11" t="str">
        <f>Accueil!$F$19</f>
        <v>LOA 20 Trimestres</v>
      </c>
      <c r="J13" s="9" t="s">
        <v>46</v>
      </c>
      <c r="K13" s="9" t="s">
        <v>47</v>
      </c>
      <c r="L13" s="9" t="s">
        <v>45</v>
      </c>
      <c r="M13" s="9" t="str">
        <f>Accueil!$B$19</f>
        <v>-</v>
      </c>
      <c r="N13" s="9" t="str">
        <f>Accueil!$C$19</f>
        <v>-</v>
      </c>
      <c r="O13" s="9" t="str">
        <f>Accueil!$D$19</f>
        <v>-</v>
      </c>
      <c r="P13" s="9" t="str">
        <f>Accueil!$E$19</f>
        <v>-</v>
      </c>
      <c r="Q13" s="9" t="str">
        <f>Accueil!$F$19</f>
        <v>LOA 20 Trimestres</v>
      </c>
    </row>
    <row r="14" spans="1:17" s="3" customFormat="1" ht="19.7" customHeight="1" x14ac:dyDescent="0.25">
      <c r="B14" s="98" t="str">
        <f>"Matériel n°" &amp;$A$4</f>
        <v>Matériel n°10</v>
      </c>
      <c r="C14" s="100"/>
      <c r="D14" s="33"/>
      <c r="E14" s="33"/>
      <c r="F14" s="33"/>
      <c r="G14" s="33"/>
      <c r="H14" s="33"/>
      <c r="I14" s="33"/>
      <c r="J14" s="1" t="str">
        <f>"Matériel n°" &amp;$A$4</f>
        <v>Matériel n°10</v>
      </c>
      <c r="K14" s="1">
        <v>1</v>
      </c>
      <c r="L14" s="33">
        <f>D14*K14</f>
        <v>0</v>
      </c>
      <c r="M14" s="33">
        <f>E14*K14</f>
        <v>0</v>
      </c>
      <c r="N14" s="33">
        <f>F14*K14</f>
        <v>0</v>
      </c>
      <c r="O14" s="33">
        <f>G14*K14</f>
        <v>0</v>
      </c>
      <c r="P14" s="33">
        <f>H14*K14</f>
        <v>0</v>
      </c>
      <c r="Q14" s="33">
        <f>I14*K14</f>
        <v>0</v>
      </c>
    </row>
    <row r="15" spans="1:17" s="3" customFormat="1" ht="28.5" customHeight="1" x14ac:dyDescent="0.25">
      <c r="B15" s="98" t="s">
        <v>61</v>
      </c>
      <c r="C15" s="100"/>
      <c r="D15" s="33"/>
      <c r="E15" s="33"/>
      <c r="F15" s="33"/>
      <c r="G15" s="33"/>
      <c r="H15" s="33"/>
      <c r="I15" s="33"/>
      <c r="J15" s="46" t="s">
        <v>123</v>
      </c>
      <c r="K15" s="1">
        <v>1</v>
      </c>
      <c r="L15" s="33">
        <f>D16*K15</f>
        <v>0</v>
      </c>
      <c r="M15" s="33">
        <f>E16*K15</f>
        <v>0</v>
      </c>
      <c r="N15" s="33">
        <f>F16*K15</f>
        <v>0</v>
      </c>
      <c r="O15" s="33">
        <f>G16*K15</f>
        <v>0</v>
      </c>
      <c r="P15" s="33">
        <f>H16*K15</f>
        <v>0</v>
      </c>
      <c r="Q15" s="33">
        <f>I16*K15</f>
        <v>0</v>
      </c>
    </row>
    <row r="16" spans="1:17" s="3" customFormat="1" ht="27.75" customHeight="1" x14ac:dyDescent="0.25">
      <c r="B16" s="98" t="s">
        <v>122</v>
      </c>
      <c r="C16" s="100"/>
      <c r="D16" s="33"/>
      <c r="E16" s="33"/>
      <c r="F16" s="33"/>
      <c r="G16" s="33"/>
      <c r="H16" s="33"/>
      <c r="I16" s="33"/>
      <c r="J16" s="8" t="s">
        <v>57</v>
      </c>
      <c r="K16" s="1">
        <v>1</v>
      </c>
      <c r="L16" s="33">
        <f>D17*K16</f>
        <v>0</v>
      </c>
      <c r="M16" s="33">
        <f>E17*K16</f>
        <v>0</v>
      </c>
      <c r="N16" s="33">
        <f>F17*K16</f>
        <v>0</v>
      </c>
      <c r="O16" s="33">
        <f>G17*K16</f>
        <v>0</v>
      </c>
      <c r="P16" s="33">
        <f>H17*K16</f>
        <v>0</v>
      </c>
      <c r="Q16" s="33">
        <f>I17*K16</f>
        <v>0</v>
      </c>
    </row>
    <row r="17" spans="1:17" s="3" customFormat="1" ht="30" customHeight="1" x14ac:dyDescent="0.25">
      <c r="B17" s="98" t="s">
        <v>57</v>
      </c>
      <c r="C17" s="100"/>
      <c r="D17" s="33"/>
      <c r="E17" s="33"/>
      <c r="F17" s="33"/>
      <c r="G17" s="33"/>
      <c r="H17" s="33"/>
      <c r="I17" s="33"/>
      <c r="J17" s="54" t="s">
        <v>116</v>
      </c>
      <c r="K17" s="1">
        <v>1</v>
      </c>
      <c r="L17" s="33">
        <f>D21*K17</f>
        <v>0</v>
      </c>
      <c r="M17" s="33">
        <f>E21*K17</f>
        <v>0</v>
      </c>
      <c r="N17" s="33">
        <f>F21*K17</f>
        <v>0</v>
      </c>
      <c r="O17" s="33">
        <f>G21*K17</f>
        <v>0</v>
      </c>
      <c r="P17" s="33">
        <f>H21*K17</f>
        <v>0</v>
      </c>
      <c r="Q17" s="33">
        <f>I21*K17</f>
        <v>0</v>
      </c>
    </row>
    <row r="18" spans="1:17" s="3" customFormat="1" ht="19.7" customHeight="1" x14ac:dyDescent="0.25">
      <c r="B18" s="98" t="s">
        <v>58</v>
      </c>
      <c r="C18" s="100"/>
      <c r="D18" s="33"/>
      <c r="E18" s="33"/>
      <c r="F18" s="33"/>
      <c r="G18" s="33"/>
      <c r="H18" s="33"/>
      <c r="I18" s="33"/>
      <c r="J18" s="118" t="s">
        <v>49</v>
      </c>
      <c r="K18" s="120"/>
      <c r="L18" s="38">
        <f>SUM(L14:L17)</f>
        <v>0</v>
      </c>
      <c r="M18" s="10"/>
      <c r="N18" s="10"/>
      <c r="O18" s="10"/>
      <c r="P18" s="10"/>
      <c r="Q18" s="10"/>
    </row>
    <row r="19" spans="1:17" s="3" customFormat="1" ht="26.25" customHeight="1" x14ac:dyDescent="0.25">
      <c r="B19" s="98" t="s">
        <v>62</v>
      </c>
      <c r="C19" s="100"/>
      <c r="D19" s="33"/>
      <c r="E19" s="33"/>
      <c r="F19" s="33"/>
      <c r="G19" s="33"/>
      <c r="H19" s="33"/>
      <c r="I19" s="33"/>
      <c r="J19" s="130" t="str">
        <f>IF(Accueil!$F$18="Oui","SOMME DES LOYERS LOA 20 T","-")</f>
        <v>SOMME DES LOYERS LOA 20 T</v>
      </c>
      <c r="K19" s="120"/>
      <c r="L19" s="12"/>
      <c r="M19" s="10"/>
      <c r="N19" s="10"/>
      <c r="O19" s="10"/>
      <c r="P19" s="10"/>
      <c r="Q19" s="39">
        <f>SUM(Q14:Q17)*20</f>
        <v>0</v>
      </c>
    </row>
    <row r="20" spans="1:17" s="3" customFormat="1" ht="27" customHeight="1" x14ac:dyDescent="0.25">
      <c r="B20" s="142" t="s">
        <v>64</v>
      </c>
      <c r="C20" s="143"/>
      <c r="D20" s="33"/>
      <c r="E20" s="33"/>
      <c r="F20" s="33"/>
      <c r="G20" s="33"/>
      <c r="H20" s="33"/>
      <c r="I20" s="33"/>
    </row>
    <row r="21" spans="1:17" s="3" customFormat="1" ht="19.7" customHeight="1" x14ac:dyDescent="0.25">
      <c r="B21" s="98" t="s">
        <v>116</v>
      </c>
      <c r="C21" s="100"/>
      <c r="D21" s="33"/>
      <c r="E21" s="33"/>
      <c r="F21" s="33"/>
      <c r="G21" s="33"/>
      <c r="H21" s="33"/>
      <c r="I21" s="33"/>
    </row>
    <row r="22" spans="1:17" s="3" customFormat="1" ht="17.100000000000001" customHeight="1" x14ac:dyDescent="0.25">
      <c r="A22" s="119"/>
      <c r="B22" s="140" t="s">
        <v>121</v>
      </c>
      <c r="C22" s="141"/>
      <c r="D22" s="33"/>
      <c r="E22" s="33"/>
      <c r="F22" s="33"/>
      <c r="G22" s="33"/>
      <c r="H22" s="33"/>
      <c r="I22" s="33"/>
    </row>
    <row r="23" spans="1:17" s="3" customFormat="1" ht="17.100000000000001" customHeight="1" x14ac:dyDescent="0.25">
      <c r="A23" s="119"/>
    </row>
    <row r="24" spans="1:17" s="3" customFormat="1" ht="17.100000000000001" customHeight="1" x14ac:dyDescent="0.25">
      <c r="B24" s="131" t="s">
        <v>50</v>
      </c>
      <c r="C24" s="132"/>
      <c r="D24" s="132"/>
      <c r="E24" s="132"/>
      <c r="F24" s="132"/>
      <c r="G24" s="132"/>
      <c r="H24" s="132"/>
      <c r="I24" s="133"/>
    </row>
    <row r="25" spans="1:17" s="3" customFormat="1" ht="17.100000000000001" customHeight="1" x14ac:dyDescent="0.25">
      <c r="B25" s="134" t="s">
        <v>51</v>
      </c>
      <c r="C25" s="135"/>
      <c r="D25" s="135"/>
      <c r="E25" s="135"/>
      <c r="F25" s="135"/>
      <c r="G25" s="136"/>
      <c r="H25" s="35" t="s">
        <v>52</v>
      </c>
      <c r="I25" s="34"/>
    </row>
    <row r="26" spans="1:17" s="3" customFormat="1" ht="17.100000000000001" customHeight="1" x14ac:dyDescent="0.25">
      <c r="B26" s="137" t="s">
        <v>53</v>
      </c>
      <c r="C26" s="138"/>
      <c r="D26" s="138"/>
      <c r="E26" s="138"/>
      <c r="F26" s="138"/>
      <c r="G26" s="139"/>
      <c r="H26" s="35" t="s">
        <v>52</v>
      </c>
      <c r="I26" s="34"/>
    </row>
    <row r="27" spans="1:17" s="3" customFormat="1" ht="17.100000000000001" customHeight="1" x14ac:dyDescent="0.25">
      <c r="B27" s="36"/>
      <c r="C27" s="36"/>
      <c r="D27" s="36"/>
      <c r="E27" s="36"/>
      <c r="F27" s="36"/>
      <c r="G27" s="36"/>
      <c r="H27" s="36"/>
      <c r="I27" s="36"/>
    </row>
    <row r="28" spans="1:17" s="3" customFormat="1" ht="17.100000000000001" customHeight="1" x14ac:dyDescent="0.25">
      <c r="B28" s="129" t="s">
        <v>54</v>
      </c>
      <c r="C28" s="129"/>
      <c r="D28" s="129"/>
      <c r="E28" s="129"/>
      <c r="F28" s="129"/>
      <c r="G28" s="129"/>
      <c r="H28" s="129"/>
      <c r="I28" s="129"/>
    </row>
    <row r="29" spans="1:17" s="3" customFormat="1" ht="17.100000000000001" customHeight="1" x14ac:dyDescent="0.25"/>
    <row r="30" spans="1:17" s="3" customFormat="1" ht="17.100000000000001" customHeight="1" x14ac:dyDescent="0.25">
      <c r="A30"/>
      <c r="Q30"/>
    </row>
    <row r="31" spans="1:17" s="3" customFormat="1" ht="17.100000000000001" customHeight="1" x14ac:dyDescent="0.25">
      <c r="A31"/>
      <c r="Q31"/>
    </row>
  </sheetData>
  <mergeCells count="36">
    <mergeCell ref="B28:I28"/>
    <mergeCell ref="B24:I24"/>
    <mergeCell ref="B25:G25"/>
    <mergeCell ref="J19:K19"/>
    <mergeCell ref="B26:G26"/>
    <mergeCell ref="J10:K10"/>
    <mergeCell ref="B12:I12"/>
    <mergeCell ref="J12:Q12"/>
    <mergeCell ref="J18:K18"/>
    <mergeCell ref="A22:A23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10:I10"/>
    <mergeCell ref="B11:I11"/>
    <mergeCell ref="B1:I1"/>
    <mergeCell ref="J1:Q1"/>
    <mergeCell ref="B2:I2"/>
    <mergeCell ref="J2:Q2"/>
    <mergeCell ref="B4:B5"/>
    <mergeCell ref="C4:C5"/>
    <mergeCell ref="D4:I5"/>
    <mergeCell ref="J4:J5"/>
    <mergeCell ref="K4:K5"/>
    <mergeCell ref="L4:Q5"/>
    <mergeCell ref="J7:Q7"/>
    <mergeCell ref="C8:I8"/>
    <mergeCell ref="K8:Q8"/>
    <mergeCell ref="J9:K9"/>
  </mergeCells>
  <pageMargins left="0.43307086614173229" right="0.23622047244094488" top="0.39370078740157483" bottom="0.3937007874015748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Q28"/>
  <sheetViews>
    <sheetView view="pageLayout" topLeftCell="C8" zoomScale="80" zoomScalePageLayoutView="80" workbookViewId="0">
      <selection activeCell="Q15" sqref="Q15"/>
    </sheetView>
  </sheetViews>
  <sheetFormatPr baseColWidth="10" defaultColWidth="11.42578125" defaultRowHeight="15" x14ac:dyDescent="0.25"/>
  <cols>
    <col min="1" max="1" width="14.140625" customWidth="1"/>
    <col min="2" max="2" width="11.140625" bestFit="1" customWidth="1"/>
    <col min="3" max="7" width="19.5703125" customWidth="1"/>
    <col min="8" max="8" width="17.28515625" customWidth="1"/>
    <col min="9" max="9" width="19" customWidth="1"/>
    <col min="10" max="10" width="12" customWidth="1"/>
    <col min="11" max="11" width="15.42578125" customWidth="1"/>
    <col min="12" max="12" width="17.140625" customWidth="1"/>
    <col min="13" max="13" width="14" customWidth="1"/>
    <col min="14" max="14" width="15" customWidth="1"/>
    <col min="15" max="15" width="12.5703125" customWidth="1"/>
    <col min="16" max="16" width="14.7109375" customWidth="1"/>
    <col min="17" max="17" width="16.42578125" customWidth="1"/>
  </cols>
  <sheetData>
    <row r="1" spans="1:17" s="3" customFormat="1" ht="17.100000000000001" customHeight="1" x14ac:dyDescent="0.25">
      <c r="A1" s="110" t="str">
        <f>Accueil!A7</f>
        <v>AO-LABORATOIRES ANIOS</v>
      </c>
      <c r="B1" s="110"/>
      <c r="C1" s="110"/>
      <c r="D1" s="110"/>
      <c r="E1" s="110"/>
      <c r="F1" s="110"/>
      <c r="G1" s="110"/>
      <c r="H1" s="110"/>
      <c r="I1" s="110" t="str">
        <f>Accueil!A7</f>
        <v>AO-LABORATOIRES ANIOS</v>
      </c>
      <c r="J1" s="110"/>
      <c r="K1" s="110"/>
      <c r="L1" s="110"/>
      <c r="M1" s="110"/>
      <c r="N1" s="110"/>
      <c r="O1" s="110"/>
      <c r="P1" s="110"/>
      <c r="Q1" s="110"/>
    </row>
    <row r="2" spans="1:17" s="3" customFormat="1" ht="17.100000000000001" customHeight="1" x14ac:dyDescent="0.25">
      <c r="A2" s="106" t="s">
        <v>38</v>
      </c>
      <c r="B2" s="106"/>
      <c r="C2" s="106"/>
      <c r="D2" s="106"/>
      <c r="E2" s="106"/>
      <c r="F2" s="106"/>
      <c r="G2" s="106"/>
      <c r="H2" s="106"/>
      <c r="I2" s="106" t="s">
        <v>39</v>
      </c>
      <c r="J2" s="106"/>
      <c r="K2" s="106"/>
      <c r="L2" s="106"/>
      <c r="M2" s="106"/>
      <c r="N2" s="106"/>
      <c r="O2" s="106"/>
      <c r="P2" s="106"/>
      <c r="Q2" s="106"/>
    </row>
    <row r="3" spans="1:17" s="3" customFormat="1" ht="17.100000000000001" customHeight="1" thickBot="1" x14ac:dyDescent="0.3"/>
    <row r="4" spans="1:17" s="3" customFormat="1" ht="17.100000000000001" customHeight="1" thickBot="1" x14ac:dyDescent="0.3">
      <c r="A4" s="26" t="s">
        <v>67</v>
      </c>
      <c r="B4" s="4" t="s">
        <v>40</v>
      </c>
      <c r="C4" s="147" t="s">
        <v>125</v>
      </c>
      <c r="D4" s="148"/>
      <c r="E4" s="148"/>
      <c r="F4" s="148"/>
      <c r="G4" s="148"/>
      <c r="H4" s="149"/>
      <c r="I4" s="26" t="s">
        <v>67</v>
      </c>
      <c r="J4" s="42"/>
      <c r="K4" s="4" t="s">
        <v>40</v>
      </c>
      <c r="L4" s="147" t="str">
        <f>+C4</f>
        <v>PAPERCUT</v>
      </c>
      <c r="M4" s="148"/>
      <c r="N4" s="148"/>
      <c r="O4" s="148"/>
      <c r="P4" s="148"/>
      <c r="Q4" s="149"/>
    </row>
    <row r="5" spans="1:17" s="3" customFormat="1" ht="17.100000000000001" customHeight="1" x14ac:dyDescent="0.25">
      <c r="A5" s="13" t="s">
        <v>41</v>
      </c>
      <c r="B5" s="105" t="s">
        <v>124</v>
      </c>
      <c r="C5" s="106"/>
      <c r="D5" s="106"/>
      <c r="E5" s="106"/>
      <c r="F5" s="106"/>
      <c r="G5" s="106"/>
      <c r="H5" s="106"/>
      <c r="I5" s="13" t="s">
        <v>41</v>
      </c>
      <c r="J5" s="43"/>
      <c r="K5" s="105" t="str">
        <f>+B5</f>
        <v>PRINT MANAGEMENT</v>
      </c>
      <c r="L5" s="106"/>
      <c r="M5" s="106"/>
      <c r="N5" s="106"/>
      <c r="O5" s="106"/>
      <c r="P5" s="106"/>
      <c r="Q5" s="106"/>
    </row>
    <row r="6" spans="1:17" s="3" customFormat="1" ht="17.100000000000001" customHeight="1" x14ac:dyDescent="0.25">
      <c r="A6" s="6"/>
      <c r="B6" s="6"/>
      <c r="C6" s="6"/>
      <c r="I6" s="6"/>
      <c r="J6" s="6"/>
      <c r="K6" s="6"/>
      <c r="L6" s="6"/>
    </row>
    <row r="7" spans="1:17" s="3" customFormat="1" ht="29.25" customHeight="1" x14ac:dyDescent="0.25">
      <c r="A7" s="95" t="s">
        <v>42</v>
      </c>
      <c r="B7" s="121"/>
      <c r="C7" s="121"/>
      <c r="D7" s="121"/>
      <c r="E7" s="121"/>
      <c r="F7" s="121"/>
      <c r="G7" s="121"/>
      <c r="H7" s="96"/>
      <c r="I7" s="96" t="s">
        <v>43</v>
      </c>
      <c r="J7" s="96"/>
      <c r="K7" s="111"/>
      <c r="L7" s="111"/>
      <c r="M7" s="111"/>
      <c r="N7" s="111"/>
      <c r="O7" s="111"/>
      <c r="P7" s="111"/>
      <c r="Q7" s="111"/>
    </row>
    <row r="8" spans="1:17" s="3" customFormat="1" ht="42.6" customHeight="1" x14ac:dyDescent="0.25">
      <c r="A8" s="150" t="s">
        <v>55</v>
      </c>
      <c r="B8" s="151"/>
      <c r="C8" s="11" t="s">
        <v>45</v>
      </c>
      <c r="D8" s="11" t="str">
        <f>Accueil!$B$19</f>
        <v>-</v>
      </c>
      <c r="E8" s="11" t="str">
        <f>Accueil!$C$19</f>
        <v>-</v>
      </c>
      <c r="F8" s="11" t="str">
        <f>Accueil!$D$19</f>
        <v>-</v>
      </c>
      <c r="G8" s="11" t="str">
        <f>Accueil!$E$19</f>
        <v>-</v>
      </c>
      <c r="H8" s="11" t="str">
        <f>Accueil!$F$19</f>
        <v>LOA 20 Trimestres</v>
      </c>
      <c r="I8" s="41" t="s">
        <v>55</v>
      </c>
      <c r="J8" s="9" t="s">
        <v>47</v>
      </c>
      <c r="K8" s="44" t="s">
        <v>69</v>
      </c>
      <c r="L8" s="9" t="s">
        <v>45</v>
      </c>
      <c r="M8" s="9" t="str">
        <f>Accueil!$B$19</f>
        <v>-</v>
      </c>
      <c r="N8" s="9" t="str">
        <f>Accueil!$C$19</f>
        <v>-</v>
      </c>
      <c r="O8" s="9" t="str">
        <f>Accueil!$D$19</f>
        <v>-</v>
      </c>
      <c r="P8" s="9" t="str">
        <f>Accueil!$E$19</f>
        <v>-</v>
      </c>
      <c r="Q8" s="9" t="str">
        <f>Accueil!$F$19</f>
        <v>LOA 20 Trimestres</v>
      </c>
    </row>
    <row r="9" spans="1:17" s="3" customFormat="1" ht="42.6" customHeight="1" x14ac:dyDescent="0.25">
      <c r="A9" s="142" t="s">
        <v>126</v>
      </c>
      <c r="B9" s="143"/>
      <c r="C9" s="4"/>
      <c r="D9" s="4"/>
      <c r="E9" s="4"/>
      <c r="F9" s="4"/>
      <c r="G9" s="4"/>
      <c r="H9" s="4"/>
      <c r="I9" s="48" t="s">
        <v>126</v>
      </c>
      <c r="J9" s="48">
        <v>0</v>
      </c>
      <c r="K9" s="1" t="s">
        <v>131</v>
      </c>
      <c r="L9" s="33">
        <f>C9*J9</f>
        <v>0</v>
      </c>
      <c r="M9" s="1"/>
      <c r="N9" s="1"/>
      <c r="O9" s="1"/>
      <c r="P9" s="1"/>
      <c r="Q9" s="33">
        <f>H9*J9</f>
        <v>0</v>
      </c>
    </row>
    <row r="10" spans="1:17" s="3" customFormat="1" ht="42.6" customHeight="1" x14ac:dyDescent="0.25">
      <c r="A10" s="152" t="s">
        <v>129</v>
      </c>
      <c r="B10" s="153"/>
      <c r="C10" s="27"/>
      <c r="D10" s="27"/>
      <c r="E10" s="27"/>
      <c r="F10" s="27"/>
      <c r="G10" s="27"/>
      <c r="H10" s="27"/>
      <c r="I10" s="51" t="s">
        <v>128</v>
      </c>
      <c r="J10" s="48">
        <v>16</v>
      </c>
      <c r="K10" s="1" t="s">
        <v>131</v>
      </c>
      <c r="L10" s="33">
        <f t="shared" ref="L10:L13" si="0">C10*J10</f>
        <v>0</v>
      </c>
      <c r="M10" s="1"/>
      <c r="N10" s="1"/>
      <c r="O10" s="1"/>
      <c r="P10" s="1"/>
      <c r="Q10" s="33">
        <f t="shared" ref="Q10:Q13" si="1">H10*J10</f>
        <v>0</v>
      </c>
    </row>
    <row r="11" spans="1:17" s="3" customFormat="1" ht="42.6" customHeight="1" x14ac:dyDescent="0.25">
      <c r="A11" s="142" t="s">
        <v>127</v>
      </c>
      <c r="B11" s="143"/>
      <c r="C11" s="4"/>
      <c r="D11" s="4"/>
      <c r="E11" s="4"/>
      <c r="F11" s="4"/>
      <c r="G11" s="4"/>
      <c r="H11" s="4"/>
      <c r="I11" s="48" t="s">
        <v>127</v>
      </c>
      <c r="J11" s="48">
        <v>0</v>
      </c>
      <c r="K11" s="1">
        <v>5</v>
      </c>
      <c r="L11" s="33">
        <f t="shared" si="0"/>
        <v>0</v>
      </c>
      <c r="M11" s="1"/>
      <c r="N11" s="1"/>
      <c r="O11" s="1"/>
      <c r="P11" s="1"/>
      <c r="Q11" s="33">
        <f t="shared" si="1"/>
        <v>0</v>
      </c>
    </row>
    <row r="12" spans="1:17" s="3" customFormat="1" ht="42.6" customHeight="1" x14ac:dyDescent="0.25">
      <c r="A12" s="152" t="s">
        <v>130</v>
      </c>
      <c r="B12" s="153"/>
      <c r="C12" s="4"/>
      <c r="D12" s="4"/>
      <c r="E12" s="4"/>
      <c r="F12" s="4"/>
      <c r="G12" s="4"/>
      <c r="H12" s="4"/>
      <c r="I12" s="51" t="s">
        <v>132</v>
      </c>
      <c r="J12" s="48">
        <v>16</v>
      </c>
      <c r="K12" s="1">
        <v>5</v>
      </c>
      <c r="L12" s="33">
        <f t="shared" si="0"/>
        <v>0</v>
      </c>
      <c r="M12" s="1"/>
      <c r="N12" s="1"/>
      <c r="O12" s="1"/>
      <c r="P12" s="1"/>
      <c r="Q12" s="33">
        <f t="shared" si="1"/>
        <v>0</v>
      </c>
    </row>
    <row r="13" spans="1:17" s="3" customFormat="1" ht="42.6" customHeight="1" x14ac:dyDescent="0.25">
      <c r="A13" s="152" t="s">
        <v>133</v>
      </c>
      <c r="B13" s="153"/>
      <c r="C13" s="4"/>
      <c r="D13" s="4"/>
      <c r="E13" s="4"/>
      <c r="F13" s="4"/>
      <c r="G13" s="4"/>
      <c r="H13" s="4"/>
      <c r="I13" s="51" t="s">
        <v>133</v>
      </c>
      <c r="J13" s="31">
        <v>16</v>
      </c>
      <c r="K13" s="1">
        <v>5</v>
      </c>
      <c r="L13" s="33">
        <f t="shared" si="0"/>
        <v>0</v>
      </c>
      <c r="M13" s="1"/>
      <c r="N13" s="1"/>
      <c r="O13" s="1"/>
      <c r="P13" s="1"/>
      <c r="Q13" s="33">
        <f t="shared" si="1"/>
        <v>0</v>
      </c>
    </row>
    <row r="14" spans="1:17" s="3" customFormat="1" ht="42.6" customHeight="1" x14ac:dyDescent="0.25">
      <c r="A14" s="157"/>
      <c r="B14" s="158"/>
      <c r="C14" s="4"/>
      <c r="D14" s="4"/>
      <c r="E14" s="4"/>
      <c r="F14" s="4"/>
      <c r="G14" s="4"/>
      <c r="H14" s="4"/>
      <c r="I14" s="31"/>
      <c r="J14" s="31"/>
      <c r="K14" s="1"/>
      <c r="L14" s="1"/>
      <c r="M14" s="1"/>
      <c r="N14" s="1"/>
      <c r="O14" s="1"/>
      <c r="P14" s="1"/>
      <c r="Q14" s="14"/>
    </row>
    <row r="15" spans="1:17" s="3" customFormat="1" ht="42.6" customHeight="1" x14ac:dyDescent="0.25">
      <c r="A15" s="157"/>
      <c r="B15" s="158"/>
      <c r="C15" s="4"/>
      <c r="D15" s="4"/>
      <c r="E15" s="4"/>
      <c r="F15" s="4"/>
      <c r="G15" s="4"/>
      <c r="H15" s="4"/>
      <c r="I15" s="31" t="s">
        <v>49</v>
      </c>
      <c r="J15" s="52"/>
      <c r="K15" s="10"/>
      <c r="L15" s="33">
        <f>SUM(L9:L13)</f>
        <v>0</v>
      </c>
      <c r="M15" s="1"/>
      <c r="N15" s="1"/>
      <c r="O15" s="1"/>
      <c r="P15" s="1"/>
      <c r="Q15" s="39">
        <f>SUM(Q9:Q13)*20</f>
        <v>0</v>
      </c>
    </row>
    <row r="16" spans="1:17" s="3" customFormat="1" ht="17.100000000000001" customHeight="1" x14ac:dyDescent="0.25"/>
    <row r="17" spans="1:17" s="3" customFormat="1" ht="17.100000000000001" customHeight="1" x14ac:dyDescent="0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</row>
    <row r="18" spans="1:17" s="3" customFormat="1" ht="17.100000000000001" customHeight="1" x14ac:dyDescent="0.25">
      <c r="A18" s="162" t="s">
        <v>143</v>
      </c>
      <c r="B18" s="163"/>
      <c r="C18" s="163"/>
      <c r="D18" s="163"/>
      <c r="E18" s="163"/>
      <c r="F18" s="163"/>
      <c r="G18" s="163"/>
      <c r="H18" s="164"/>
      <c r="I18" s="112" t="s">
        <v>137</v>
      </c>
      <c r="J18" s="112"/>
      <c r="K18" s="112"/>
      <c r="L18" s="112"/>
      <c r="M18" s="112"/>
      <c r="N18" s="112"/>
      <c r="O18" s="112"/>
      <c r="P18" s="112"/>
      <c r="Q18" s="112"/>
    </row>
    <row r="19" spans="1:17" s="3" customFormat="1" ht="17.100000000000001" customHeight="1" x14ac:dyDescent="0.25">
      <c r="A19" s="165"/>
      <c r="B19" s="166"/>
      <c r="C19" s="166"/>
      <c r="D19" s="166"/>
      <c r="E19" s="166"/>
      <c r="F19" s="166"/>
      <c r="G19" s="166"/>
      <c r="H19" s="167"/>
      <c r="I19" s="112"/>
      <c r="J19" s="112"/>
      <c r="K19" s="112"/>
      <c r="L19" s="112"/>
      <c r="M19" s="112"/>
      <c r="N19" s="112"/>
      <c r="O19" s="112"/>
      <c r="P19" s="112"/>
      <c r="Q19" s="112"/>
    </row>
    <row r="20" spans="1:17" s="3" customFormat="1" ht="42.6" customHeight="1" x14ac:dyDescent="0.25">
      <c r="A20" s="159" t="s">
        <v>135</v>
      </c>
      <c r="B20" s="160"/>
      <c r="C20" s="28" t="s">
        <v>136</v>
      </c>
      <c r="D20" s="25" t="str">
        <f>Accueil!$B$19</f>
        <v>-</v>
      </c>
      <c r="E20" s="25" t="str">
        <f>Accueil!$C$19</f>
        <v>-</v>
      </c>
      <c r="F20" s="25" t="str">
        <f>Accueil!$D$19</f>
        <v>-</v>
      </c>
      <c r="G20" s="25" t="str">
        <f>Accueil!$E$19</f>
        <v>-</v>
      </c>
      <c r="H20" s="28" t="str">
        <f>Accueil!$F$19</f>
        <v>LOA 20 Trimestres</v>
      </c>
      <c r="I20" s="25" t="s">
        <v>135</v>
      </c>
      <c r="J20" s="28" t="s">
        <v>134</v>
      </c>
      <c r="K20" s="159" t="s">
        <v>45</v>
      </c>
      <c r="L20" s="160"/>
      <c r="M20" s="25" t="str">
        <f>Accueil!$C$19</f>
        <v>-</v>
      </c>
      <c r="N20" s="25" t="str">
        <f>Accueil!$D$19</f>
        <v>-</v>
      </c>
      <c r="O20" s="25" t="str">
        <f>Accueil!$E$19</f>
        <v>-</v>
      </c>
      <c r="P20" s="161" t="str">
        <f>Accueil!$F$19</f>
        <v>LOA 20 Trimestres</v>
      </c>
      <c r="Q20" s="161"/>
    </row>
    <row r="21" spans="1:17" s="3" customFormat="1" ht="42.6" customHeight="1" x14ac:dyDescent="0.25">
      <c r="A21" s="142" t="s">
        <v>138</v>
      </c>
      <c r="B21" s="143"/>
      <c r="C21" s="1"/>
      <c r="D21" s="1"/>
      <c r="E21" s="1"/>
      <c r="F21" s="1"/>
      <c r="G21" s="1"/>
      <c r="H21" s="14"/>
      <c r="I21" s="41" t="s">
        <v>142</v>
      </c>
      <c r="J21" s="48"/>
      <c r="K21" s="154">
        <f>J21*C21</f>
        <v>0</v>
      </c>
      <c r="L21" s="155"/>
      <c r="M21" s="33"/>
      <c r="N21" s="33"/>
      <c r="O21" s="33"/>
      <c r="P21" s="156">
        <f>J21*H21</f>
        <v>0</v>
      </c>
      <c r="Q21" s="156"/>
    </row>
    <row r="22" spans="1:17" ht="42.6" customHeight="1" x14ac:dyDescent="0.25">
      <c r="A22" s="142" t="s">
        <v>139</v>
      </c>
      <c r="B22" s="143"/>
      <c r="C22" s="1"/>
      <c r="D22" s="1"/>
      <c r="E22" s="1"/>
      <c r="F22" s="1"/>
      <c r="G22" s="1"/>
      <c r="H22" s="14"/>
      <c r="I22" s="41" t="s">
        <v>140</v>
      </c>
      <c r="J22" s="48"/>
      <c r="K22" s="154">
        <f t="shared" ref="K22:K24" si="2">J22*C22</f>
        <v>0</v>
      </c>
      <c r="L22" s="155"/>
      <c r="M22" s="33"/>
      <c r="N22" s="33"/>
      <c r="O22" s="33"/>
      <c r="P22" s="156">
        <f t="shared" ref="P22:P24" si="3">J22*H22</f>
        <v>0</v>
      </c>
      <c r="Q22" s="156"/>
    </row>
    <row r="23" spans="1:17" ht="42.6" customHeight="1" x14ac:dyDescent="0.25">
      <c r="A23" s="142" t="s">
        <v>140</v>
      </c>
      <c r="B23" s="143"/>
      <c r="C23" s="1"/>
      <c r="D23" s="1"/>
      <c r="E23" s="1"/>
      <c r="F23" s="1"/>
      <c r="G23" s="1"/>
      <c r="H23" s="14"/>
      <c r="I23" s="41" t="s">
        <v>141</v>
      </c>
      <c r="J23" s="48"/>
      <c r="K23" s="154">
        <f t="shared" si="2"/>
        <v>0</v>
      </c>
      <c r="L23" s="155"/>
      <c r="M23" s="33"/>
      <c r="N23" s="33"/>
      <c r="O23" s="33"/>
      <c r="P23" s="156">
        <f t="shared" si="3"/>
        <v>0</v>
      </c>
      <c r="Q23" s="156"/>
    </row>
    <row r="24" spans="1:17" ht="42.6" customHeight="1" x14ac:dyDescent="0.25">
      <c r="A24" s="142" t="s">
        <v>141</v>
      </c>
      <c r="B24" s="143"/>
      <c r="C24" s="1"/>
      <c r="D24" s="1"/>
      <c r="E24" s="1"/>
      <c r="F24" s="1"/>
      <c r="G24" s="1"/>
      <c r="H24" s="14"/>
      <c r="I24" s="9"/>
      <c r="J24" s="48"/>
      <c r="K24" s="154">
        <f t="shared" si="2"/>
        <v>0</v>
      </c>
      <c r="L24" s="155"/>
      <c r="M24" s="33"/>
      <c r="N24" s="33"/>
      <c r="O24" s="33"/>
      <c r="P24" s="156">
        <f t="shared" si="3"/>
        <v>0</v>
      </c>
      <c r="Q24" s="156"/>
    </row>
    <row r="25" spans="1:17" ht="42.6" customHeight="1" x14ac:dyDescent="0.25">
      <c r="A25" s="49"/>
      <c r="B25" s="49"/>
      <c r="C25" s="49"/>
      <c r="D25" s="49"/>
      <c r="E25" s="49"/>
      <c r="F25" s="49"/>
      <c r="G25" s="49"/>
      <c r="H25" s="49"/>
      <c r="I25" s="9" t="s">
        <v>49</v>
      </c>
      <c r="J25" s="50">
        <f>SUM(J21:J24)</f>
        <v>0</v>
      </c>
      <c r="K25" s="144">
        <f>+SUM(J21:J24)</f>
        <v>0</v>
      </c>
      <c r="L25" s="145"/>
      <c r="M25" s="50"/>
      <c r="N25" s="50"/>
      <c r="O25" s="50"/>
      <c r="P25" s="144">
        <f>SUM(P21:P24)*20</f>
        <v>0</v>
      </c>
      <c r="Q25" s="145"/>
    </row>
    <row r="26" spans="1:17" ht="70.7" customHeight="1" x14ac:dyDescent="0.25">
      <c r="A26" s="146" t="s">
        <v>170</v>
      </c>
      <c r="B26" s="146"/>
      <c r="C26" s="146"/>
      <c r="D26" s="146"/>
      <c r="E26" s="146"/>
      <c r="F26" s="146"/>
      <c r="G26" s="146"/>
      <c r="H26" s="146"/>
    </row>
    <row r="27" spans="1:17" ht="70.7" customHeight="1" x14ac:dyDescent="0.25">
      <c r="A27" s="146"/>
      <c r="B27" s="146"/>
      <c r="C27" s="146"/>
      <c r="D27" s="146"/>
      <c r="E27" s="146"/>
      <c r="F27" s="146"/>
      <c r="G27" s="146"/>
      <c r="H27" s="146"/>
      <c r="I27" s="9" t="s">
        <v>49</v>
      </c>
      <c r="J27" s="50">
        <f>SUM(J23:J26)</f>
        <v>0</v>
      </c>
      <c r="K27" s="144">
        <f>K25+L15</f>
        <v>0</v>
      </c>
      <c r="L27" s="145"/>
      <c r="M27" s="50"/>
      <c r="N27" s="50"/>
      <c r="O27" s="50"/>
      <c r="P27" s="144">
        <f>P25+Q15</f>
        <v>0</v>
      </c>
      <c r="Q27" s="145"/>
    </row>
    <row r="28" spans="1:17" ht="70.7" customHeight="1" x14ac:dyDescent="0.25">
      <c r="A28" s="146"/>
      <c r="B28" s="146"/>
      <c r="C28" s="146"/>
      <c r="D28" s="146"/>
      <c r="E28" s="146"/>
      <c r="F28" s="146"/>
      <c r="G28" s="146"/>
      <c r="H28" s="146"/>
    </row>
  </sheetData>
  <mergeCells count="40">
    <mergeCell ref="K25:L25"/>
    <mergeCell ref="P25:Q25"/>
    <mergeCell ref="A18:H19"/>
    <mergeCell ref="A23:B23"/>
    <mergeCell ref="K23:L23"/>
    <mergeCell ref="P23:Q23"/>
    <mergeCell ref="A24:B24"/>
    <mergeCell ref="K24:L24"/>
    <mergeCell ref="P24:Q24"/>
    <mergeCell ref="A21:B21"/>
    <mergeCell ref="A9:B9"/>
    <mergeCell ref="I18:Q19"/>
    <mergeCell ref="A20:B20"/>
    <mergeCell ref="K20:L20"/>
    <mergeCell ref="P20:Q20"/>
    <mergeCell ref="A12:B12"/>
    <mergeCell ref="A13:B13"/>
    <mergeCell ref="K21:L21"/>
    <mergeCell ref="P21:Q21"/>
    <mergeCell ref="A22:B22"/>
    <mergeCell ref="K22:L22"/>
    <mergeCell ref="P22:Q22"/>
    <mergeCell ref="A14:B14"/>
    <mergeCell ref="A15:B15"/>
    <mergeCell ref="K27:L27"/>
    <mergeCell ref="P27:Q27"/>
    <mergeCell ref="A26:H28"/>
    <mergeCell ref="I1:Q1"/>
    <mergeCell ref="I2:Q2"/>
    <mergeCell ref="L4:Q4"/>
    <mergeCell ref="K5:Q5"/>
    <mergeCell ref="I7:Q7"/>
    <mergeCell ref="A1:H1"/>
    <mergeCell ref="A2:H2"/>
    <mergeCell ref="C4:H4"/>
    <mergeCell ref="B5:H5"/>
    <mergeCell ref="A7:H7"/>
    <mergeCell ref="A8:B8"/>
    <mergeCell ref="A10:B10"/>
    <mergeCell ref="A11:B11"/>
  </mergeCells>
  <pageMargins left="0.43307086614173229" right="0.23622047244094488" top="0.39370078740157483" bottom="0.39370078740157483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Q30"/>
  <sheetViews>
    <sheetView view="pageLayout" topLeftCell="D1" zoomScale="80" zoomScalePageLayoutView="80" workbookViewId="0">
      <selection activeCell="K10" sqref="K10"/>
    </sheetView>
  </sheetViews>
  <sheetFormatPr baseColWidth="10" defaultColWidth="11.42578125" defaultRowHeight="15" x14ac:dyDescent="0.25"/>
  <cols>
    <col min="1" max="1" width="13.28515625" bestFit="1" customWidth="1"/>
    <col min="2" max="2" width="11.140625" bestFit="1" customWidth="1"/>
    <col min="3" max="7" width="19.5703125" customWidth="1"/>
    <col min="8" max="8" width="17.28515625" customWidth="1"/>
    <col min="9" max="9" width="20.28515625" customWidth="1"/>
    <col min="10" max="10" width="10.42578125" customWidth="1"/>
    <col min="11" max="11" width="9.140625" customWidth="1"/>
    <col min="12" max="17" width="16.42578125" customWidth="1"/>
  </cols>
  <sheetData>
    <row r="1" spans="1:17" s="3" customFormat="1" ht="17.100000000000001" customHeight="1" x14ac:dyDescent="0.25">
      <c r="A1" s="110" t="str">
        <f>Accueil!A7</f>
        <v>AO-LABORATOIRES ANIOS</v>
      </c>
      <c r="B1" s="110"/>
      <c r="C1" s="110"/>
      <c r="D1" s="110"/>
      <c r="E1" s="110"/>
      <c r="F1" s="110"/>
      <c r="G1" s="110"/>
      <c r="H1" s="110"/>
      <c r="I1" s="110" t="str">
        <f>A1</f>
        <v>AO-LABORATOIRES ANIOS</v>
      </c>
      <c r="J1" s="110"/>
      <c r="K1" s="110"/>
      <c r="L1" s="110"/>
      <c r="M1" s="110"/>
      <c r="N1" s="110"/>
      <c r="O1" s="110"/>
      <c r="P1" s="110"/>
      <c r="Q1" s="110"/>
    </row>
    <row r="2" spans="1:17" s="3" customFormat="1" ht="17.100000000000001" customHeight="1" x14ac:dyDescent="0.25">
      <c r="A2" s="106" t="s">
        <v>38</v>
      </c>
      <c r="B2" s="106"/>
      <c r="C2" s="106"/>
      <c r="D2" s="106"/>
      <c r="E2" s="106"/>
      <c r="F2" s="106"/>
      <c r="G2" s="106"/>
      <c r="H2" s="106"/>
      <c r="I2" s="106" t="s">
        <v>39</v>
      </c>
      <c r="J2" s="106"/>
      <c r="K2" s="106"/>
      <c r="L2" s="106"/>
      <c r="M2" s="106"/>
      <c r="N2" s="106"/>
      <c r="O2" s="106"/>
      <c r="P2" s="106"/>
      <c r="Q2" s="106"/>
    </row>
    <row r="3" spans="1:17" s="3" customFormat="1" ht="17.100000000000001" customHeight="1" thickBot="1" x14ac:dyDescent="0.3"/>
    <row r="4" spans="1:17" s="3" customFormat="1" ht="36.75" customHeight="1" thickBot="1" x14ac:dyDescent="0.3">
      <c r="A4" s="26" t="s">
        <v>67</v>
      </c>
      <c r="B4" s="4" t="s">
        <v>40</v>
      </c>
      <c r="C4" s="147" t="s">
        <v>68</v>
      </c>
      <c r="D4" s="148"/>
      <c r="E4" s="148"/>
      <c r="F4" s="148"/>
      <c r="G4" s="148"/>
      <c r="H4" s="149"/>
      <c r="I4" s="26" t="s">
        <v>67</v>
      </c>
      <c r="J4" s="98" t="s">
        <v>40</v>
      </c>
      <c r="K4" s="100"/>
      <c r="L4" s="147" t="s">
        <v>68</v>
      </c>
      <c r="M4" s="148"/>
      <c r="N4" s="148"/>
      <c r="O4" s="148"/>
      <c r="P4" s="148"/>
      <c r="Q4" s="149"/>
    </row>
    <row r="5" spans="1:17" s="3" customFormat="1" ht="36.75" customHeight="1" x14ac:dyDescent="0.25">
      <c r="A5" s="6"/>
      <c r="B5" s="6"/>
      <c r="C5" s="6"/>
      <c r="I5" s="6"/>
      <c r="J5" s="6"/>
      <c r="K5" s="6"/>
      <c r="L5" s="6"/>
    </row>
    <row r="6" spans="1:17" s="3" customFormat="1" ht="36.75" customHeight="1" x14ac:dyDescent="0.25">
      <c r="A6" s="111" t="s">
        <v>42</v>
      </c>
      <c r="B6" s="111"/>
      <c r="C6" s="111"/>
      <c r="D6" s="111"/>
      <c r="E6" s="111"/>
      <c r="F6" s="111"/>
      <c r="G6" s="111"/>
      <c r="H6" s="111"/>
      <c r="I6" s="111" t="s">
        <v>43</v>
      </c>
      <c r="J6" s="111"/>
      <c r="K6" s="111"/>
      <c r="L6" s="111"/>
      <c r="M6" s="111"/>
      <c r="N6" s="111"/>
      <c r="O6" s="111"/>
      <c r="P6" s="111"/>
      <c r="Q6" s="111"/>
    </row>
    <row r="7" spans="1:17" s="3" customFormat="1" ht="36.75" customHeight="1" x14ac:dyDescent="0.25">
      <c r="A7" s="172" t="s">
        <v>55</v>
      </c>
      <c r="B7" s="172"/>
      <c r="C7" s="9" t="s">
        <v>45</v>
      </c>
      <c r="D7" s="9" t="str">
        <f>Accueil!$B$19</f>
        <v>-</v>
      </c>
      <c r="E7" s="9" t="str">
        <f>Accueil!$C$19</f>
        <v>-</v>
      </c>
      <c r="F7" s="9" t="str">
        <f>Accueil!$D$19</f>
        <v>-</v>
      </c>
      <c r="G7" s="9" t="str">
        <f>Accueil!$E$19</f>
        <v>-</v>
      </c>
      <c r="H7" s="9" t="str">
        <f>Accueil!$F$19</f>
        <v>LOA 20 Trimestres</v>
      </c>
      <c r="I7" s="9" t="s">
        <v>46</v>
      </c>
      <c r="J7" s="9" t="s">
        <v>47</v>
      </c>
      <c r="K7" s="9" t="s">
        <v>70</v>
      </c>
      <c r="L7" s="9" t="s">
        <v>45</v>
      </c>
      <c r="M7" s="9" t="str">
        <f>Accueil!$B$19</f>
        <v>-</v>
      </c>
      <c r="N7" s="9" t="str">
        <f>Accueil!$C$19</f>
        <v>-</v>
      </c>
      <c r="O7" s="9" t="str">
        <f>Accueil!$D$19</f>
        <v>-</v>
      </c>
      <c r="P7" s="9" t="str">
        <f>Accueil!$E$19</f>
        <v>-</v>
      </c>
      <c r="Q7" s="9" t="str">
        <f>Accueil!$F$19</f>
        <v>LOA 20 Trimestres</v>
      </c>
    </row>
    <row r="8" spans="1:17" s="3" customFormat="1" ht="51" customHeight="1" x14ac:dyDescent="0.25">
      <c r="A8" s="146" t="s">
        <v>67</v>
      </c>
      <c r="B8" s="146"/>
      <c r="C8" s="1"/>
      <c r="D8" s="1"/>
      <c r="E8" s="1"/>
      <c r="F8" s="1"/>
      <c r="G8" s="1"/>
      <c r="H8" s="1"/>
      <c r="I8" s="1" t="s">
        <v>67</v>
      </c>
      <c r="J8" s="1">
        <v>1</v>
      </c>
      <c r="K8" s="1" t="s">
        <v>71</v>
      </c>
      <c r="L8" s="33">
        <f>C8*J8</f>
        <v>0</v>
      </c>
      <c r="M8" s="1"/>
      <c r="N8" s="1"/>
      <c r="O8" s="1"/>
      <c r="P8" s="1"/>
      <c r="Q8" s="33">
        <f>H8*J8</f>
        <v>0</v>
      </c>
    </row>
    <row r="9" spans="1:17" s="3" customFormat="1" ht="51" customHeight="1" x14ac:dyDescent="0.25">
      <c r="A9" s="170" t="s">
        <v>72</v>
      </c>
      <c r="B9" s="170"/>
      <c r="C9" s="4"/>
      <c r="D9" s="4"/>
      <c r="E9" s="4"/>
      <c r="F9" s="4"/>
      <c r="G9" s="4"/>
      <c r="H9" s="4"/>
      <c r="I9" s="31" t="s">
        <v>73</v>
      </c>
      <c r="J9" s="1">
        <v>63</v>
      </c>
      <c r="K9" s="1" t="s">
        <v>71</v>
      </c>
      <c r="L9" s="33">
        <f>C9*J9</f>
        <v>0</v>
      </c>
      <c r="M9" s="1"/>
      <c r="N9" s="1"/>
      <c r="O9" s="1"/>
      <c r="P9" s="1"/>
      <c r="Q9" s="33">
        <f t="shared" ref="Q9:Q10" si="0">H9*J9</f>
        <v>0</v>
      </c>
    </row>
    <row r="10" spans="1:17" s="3" customFormat="1" ht="51" customHeight="1" x14ac:dyDescent="0.25">
      <c r="A10" s="170" t="s">
        <v>74</v>
      </c>
      <c r="B10" s="170"/>
      <c r="C10" s="4"/>
      <c r="D10" s="4"/>
      <c r="E10" s="4"/>
      <c r="F10" s="4"/>
      <c r="G10" s="4"/>
      <c r="H10" s="4"/>
      <c r="I10" s="31" t="s">
        <v>75</v>
      </c>
      <c r="J10" s="1">
        <v>63</v>
      </c>
      <c r="K10" s="1" t="s">
        <v>71</v>
      </c>
      <c r="L10" s="33">
        <f>C10*J10</f>
        <v>0</v>
      </c>
      <c r="M10" s="1"/>
      <c r="N10" s="1"/>
      <c r="O10" s="1"/>
      <c r="P10" s="1"/>
      <c r="Q10" s="33">
        <f t="shared" si="0"/>
        <v>0</v>
      </c>
    </row>
    <row r="11" spans="1:17" s="3" customFormat="1" ht="28.35" customHeight="1" x14ac:dyDescent="0.25">
      <c r="A11" s="40"/>
      <c r="B11" s="40"/>
      <c r="C11" s="40"/>
      <c r="D11" s="40"/>
      <c r="E11" s="40"/>
      <c r="F11" s="40"/>
      <c r="G11" s="40"/>
      <c r="H11" s="40"/>
      <c r="I11" s="118" t="s">
        <v>49</v>
      </c>
      <c r="J11" s="130"/>
      <c r="K11" s="120"/>
      <c r="L11" s="39">
        <f>SUM(L8:L10)</f>
        <v>0</v>
      </c>
      <c r="M11" s="10"/>
      <c r="N11" s="10"/>
      <c r="O11" s="10"/>
      <c r="P11" s="10"/>
      <c r="Q11" s="53"/>
    </row>
    <row r="12" spans="1:17" s="3" customFormat="1" ht="28.35" customHeight="1" x14ac:dyDescent="0.25">
      <c r="A12" s="45"/>
      <c r="B12" s="45"/>
      <c r="C12" s="45"/>
      <c r="D12" s="45"/>
      <c r="E12" s="45"/>
      <c r="F12" s="45"/>
      <c r="G12" s="45"/>
      <c r="H12" s="45"/>
      <c r="I12" s="118" t="str">
        <f>IF(Accueil!$F$18="Oui","SOMME DES LOYERS LOA 20 T","-")</f>
        <v>SOMME DES LOYERS LOA 20 T</v>
      </c>
      <c r="J12" s="130"/>
      <c r="K12" s="120"/>
      <c r="L12" s="10"/>
      <c r="M12" s="10"/>
      <c r="N12" s="10"/>
      <c r="O12" s="10"/>
      <c r="P12" s="10"/>
      <c r="Q12" s="33">
        <f>SUM(Q8:Q10)*20</f>
        <v>0</v>
      </c>
    </row>
    <row r="13" spans="1:17" s="3" customFormat="1" ht="28.35" customHeight="1" x14ac:dyDescent="0.25">
      <c r="A13" s="171"/>
      <c r="B13" s="171"/>
      <c r="C13" s="45"/>
      <c r="D13" s="45"/>
      <c r="E13" s="45"/>
      <c r="F13" s="45"/>
      <c r="G13" s="45"/>
      <c r="H13" s="45"/>
    </row>
    <row r="14" spans="1:17" s="3" customFormat="1" ht="28.35" customHeight="1" x14ac:dyDescent="0.25">
      <c r="A14" s="168"/>
      <c r="B14" s="168"/>
      <c r="C14" s="45"/>
      <c r="D14" s="45"/>
      <c r="E14" s="45"/>
      <c r="F14" s="45"/>
      <c r="G14" s="45"/>
      <c r="H14" s="45"/>
    </row>
    <row r="15" spans="1:17" s="3" customFormat="1" ht="28.35" customHeight="1" x14ac:dyDescent="0.25">
      <c r="A15" s="168"/>
      <c r="B15" s="168"/>
      <c r="C15" s="45"/>
      <c r="D15" s="45"/>
      <c r="E15" s="45"/>
      <c r="F15" s="45"/>
      <c r="G15" s="45"/>
      <c r="H15" s="45"/>
    </row>
    <row r="16" spans="1:17" s="3" customFormat="1" ht="28.35" customHeight="1" x14ac:dyDescent="0.25">
      <c r="A16" s="168"/>
      <c r="B16" s="168"/>
      <c r="C16" s="45"/>
      <c r="D16" s="45"/>
      <c r="E16" s="45"/>
      <c r="F16" s="45"/>
      <c r="G16" s="45"/>
      <c r="H16" s="45"/>
    </row>
    <row r="17" spans="1:17" s="3" customFormat="1" ht="17.100000000000001" customHeight="1" x14ac:dyDescent="0.25">
      <c r="A17" s="168"/>
      <c r="B17" s="168"/>
      <c r="C17" s="45"/>
      <c r="D17" s="45"/>
      <c r="E17" s="45"/>
      <c r="F17" s="45"/>
      <c r="G17" s="45"/>
      <c r="H17" s="45"/>
    </row>
    <row r="18" spans="1:17" s="3" customFormat="1" ht="17.100000000000001" customHeight="1" x14ac:dyDescent="0.25">
      <c r="A18" s="169"/>
      <c r="B18" s="169"/>
      <c r="C18" s="45"/>
      <c r="D18" s="45"/>
      <c r="E18" s="45"/>
      <c r="F18" s="45"/>
      <c r="G18" s="45"/>
      <c r="H18" s="45"/>
    </row>
    <row r="19" spans="1:17" s="3" customFormat="1" ht="17.100000000000001" customHeight="1" x14ac:dyDescent="0.25"/>
    <row r="20" spans="1:17" s="3" customFormat="1" ht="17.100000000000001" customHeight="1" x14ac:dyDescent="0.25"/>
    <row r="21" spans="1:17" s="3" customFormat="1" ht="17.100000000000001" customHeight="1" x14ac:dyDescent="0.25"/>
    <row r="22" spans="1:17" s="3" customFormat="1" ht="17.100000000000001" customHeight="1" x14ac:dyDescent="0.25"/>
    <row r="23" spans="1:17" s="3" customFormat="1" ht="17.100000000000001" customHeight="1" x14ac:dyDescent="0.25"/>
    <row r="24" spans="1:17" s="3" customFormat="1" ht="17.100000000000001" customHeight="1" x14ac:dyDescent="0.25"/>
    <row r="25" spans="1:17" s="3" customFormat="1" ht="17.100000000000001" customHeight="1" x14ac:dyDescent="0.25">
      <c r="I25"/>
      <c r="J25"/>
      <c r="K25"/>
      <c r="L25"/>
      <c r="M25"/>
      <c r="N25"/>
      <c r="O25"/>
      <c r="P25"/>
      <c r="Q25"/>
    </row>
    <row r="26" spans="1:17" s="3" customFormat="1" ht="17.100000000000001" customHeight="1" x14ac:dyDescent="0.25">
      <c r="I26"/>
      <c r="J26"/>
      <c r="K26"/>
      <c r="L26"/>
      <c r="M26"/>
      <c r="N26"/>
      <c r="O26"/>
      <c r="P26"/>
      <c r="Q26"/>
    </row>
    <row r="27" spans="1:17" s="3" customFormat="1" ht="17.100000000000001" customHeight="1" x14ac:dyDescent="0.25">
      <c r="I27"/>
      <c r="J27"/>
      <c r="K27"/>
      <c r="L27"/>
      <c r="M27"/>
      <c r="N27"/>
      <c r="O27"/>
      <c r="P27"/>
      <c r="Q27"/>
    </row>
    <row r="28" spans="1:17" s="3" customFormat="1" ht="17.100000000000001" customHeight="1" x14ac:dyDescent="0.25">
      <c r="I28"/>
      <c r="J28"/>
      <c r="K28"/>
      <c r="L28"/>
      <c r="M28"/>
      <c r="N28"/>
      <c r="O28"/>
      <c r="P28"/>
      <c r="Q28"/>
    </row>
    <row r="29" spans="1:17" s="3" customFormat="1" ht="17.100000000000001" customHeight="1" x14ac:dyDescent="0.25">
      <c r="I29"/>
      <c r="J29"/>
      <c r="K29"/>
      <c r="L29"/>
      <c r="M29"/>
      <c r="N29"/>
      <c r="O29"/>
      <c r="P29"/>
      <c r="Q29"/>
    </row>
    <row r="30" spans="1:17" s="3" customFormat="1" ht="17.100000000000001" customHeight="1" x14ac:dyDescent="0.25">
      <c r="I30"/>
      <c r="J30"/>
      <c r="K30"/>
      <c r="L30"/>
      <c r="M30"/>
      <c r="N30"/>
      <c r="O30"/>
      <c r="P30"/>
      <c r="Q30"/>
    </row>
  </sheetData>
  <mergeCells count="21">
    <mergeCell ref="I1:Q1"/>
    <mergeCell ref="I2:Q2"/>
    <mergeCell ref="L4:Q4"/>
    <mergeCell ref="J4:K4"/>
    <mergeCell ref="A15:B15"/>
    <mergeCell ref="A1:H1"/>
    <mergeCell ref="A2:H2"/>
    <mergeCell ref="C4:H4"/>
    <mergeCell ref="A16:B16"/>
    <mergeCell ref="A17:B17"/>
    <mergeCell ref="A18:B18"/>
    <mergeCell ref="I6:Q6"/>
    <mergeCell ref="I11:K11"/>
    <mergeCell ref="I12:K12"/>
    <mergeCell ref="A8:B8"/>
    <mergeCell ref="A9:B9"/>
    <mergeCell ref="A13:B13"/>
    <mergeCell ref="A10:B10"/>
    <mergeCell ref="A14:B14"/>
    <mergeCell ref="A6:H6"/>
    <mergeCell ref="A7:B7"/>
  </mergeCells>
  <phoneticPr fontId="15" type="noConversion"/>
  <pageMargins left="0.43307086614173229" right="0.23622047244094488" top="0.39370078740157483" bottom="0.39370078740157483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Q34"/>
  <sheetViews>
    <sheetView view="pageLayout" topLeftCell="F1" zoomScale="90" zoomScalePageLayoutView="90" workbookViewId="0">
      <selection activeCell="M19" sqref="M19"/>
    </sheetView>
  </sheetViews>
  <sheetFormatPr baseColWidth="10" defaultColWidth="11.42578125" defaultRowHeight="15" x14ac:dyDescent="0.25"/>
  <cols>
    <col min="1" max="1" width="12" customWidth="1"/>
    <col min="2" max="2" width="10" customWidth="1"/>
    <col min="3" max="3" width="10.7109375" customWidth="1"/>
    <col min="4" max="4" width="21" customWidth="1"/>
    <col min="5" max="5" width="21.28515625" customWidth="1"/>
    <col min="6" max="6" width="21.7109375" customWidth="1"/>
    <col min="7" max="7" width="22" customWidth="1"/>
    <col min="8" max="8" width="21.42578125" customWidth="1"/>
    <col min="9" max="9" width="12" customWidth="1"/>
    <col min="10" max="10" width="10" customWidth="1"/>
    <col min="11" max="11" width="10.7109375" customWidth="1"/>
    <col min="12" max="12" width="21" customWidth="1"/>
    <col min="13" max="13" width="21.28515625" customWidth="1"/>
    <col min="14" max="14" width="21.7109375" customWidth="1"/>
    <col min="15" max="15" width="22" customWidth="1"/>
    <col min="16" max="16" width="21.42578125" customWidth="1"/>
  </cols>
  <sheetData>
    <row r="1" spans="1:17" s="3" customFormat="1" ht="17.100000000000001" customHeight="1" x14ac:dyDescent="0.25">
      <c r="A1" s="110" t="str">
        <f>Accueil!A7</f>
        <v>AO-LABORATOIRES ANIOS</v>
      </c>
      <c r="B1" s="110"/>
      <c r="C1" s="110"/>
      <c r="D1" s="110"/>
      <c r="E1" s="110"/>
      <c r="F1" s="110"/>
      <c r="G1" s="110"/>
      <c r="H1" s="110"/>
      <c r="I1" s="110" t="str">
        <f>Accueil!A7</f>
        <v>AO-LABORATOIRES ANIOS</v>
      </c>
      <c r="J1" s="110"/>
      <c r="K1" s="110"/>
      <c r="L1" s="110"/>
      <c r="M1" s="110"/>
      <c r="N1" s="110"/>
      <c r="O1" s="110"/>
      <c r="P1" s="110"/>
    </row>
    <row r="2" spans="1:17" s="3" customFormat="1" ht="17.100000000000001" customHeight="1" x14ac:dyDescent="0.25">
      <c r="A2" s="106" t="s">
        <v>38</v>
      </c>
      <c r="B2" s="106"/>
      <c r="C2" s="106"/>
      <c r="D2" s="106"/>
      <c r="E2" s="106"/>
      <c r="F2" s="106"/>
      <c r="G2" s="106"/>
      <c r="H2" s="106"/>
      <c r="I2" s="106" t="s">
        <v>39</v>
      </c>
      <c r="J2" s="106"/>
      <c r="K2" s="106"/>
      <c r="L2" s="106"/>
      <c r="M2" s="106"/>
      <c r="N2" s="106"/>
      <c r="O2" s="106"/>
      <c r="P2" s="106"/>
      <c r="Q2" s="106"/>
    </row>
    <row r="3" spans="1:17" s="3" customFormat="1" ht="17.100000000000001" customHeight="1" x14ac:dyDescent="0.25"/>
    <row r="4" spans="1:17" s="3" customFormat="1" ht="17.100000000000001" customHeight="1" x14ac:dyDescent="0.25">
      <c r="A4" s="105" t="s">
        <v>76</v>
      </c>
      <c r="B4" s="106"/>
      <c r="C4" s="106"/>
      <c r="D4" s="106"/>
      <c r="E4" s="4" t="s">
        <v>40</v>
      </c>
      <c r="F4" s="146"/>
      <c r="G4" s="146"/>
      <c r="H4" s="146"/>
      <c r="I4" s="105" t="str">
        <f>+A4</f>
        <v>FORMATIONS</v>
      </c>
      <c r="J4" s="106"/>
      <c r="K4" s="106"/>
      <c r="L4" s="106"/>
      <c r="M4" s="4" t="s">
        <v>40</v>
      </c>
      <c r="N4" s="146"/>
      <c r="O4" s="146"/>
      <c r="P4" s="146"/>
    </row>
    <row r="5" spans="1:17" s="3" customFormat="1" ht="17.100000000000001" customHeight="1" x14ac:dyDescent="0.25">
      <c r="A5" s="5" t="s">
        <v>41</v>
      </c>
      <c r="B5" s="105" t="s">
        <v>76</v>
      </c>
      <c r="C5" s="106"/>
      <c r="D5" s="106"/>
      <c r="E5" s="106"/>
      <c r="F5" s="106"/>
      <c r="G5" s="106"/>
      <c r="H5" s="106"/>
      <c r="I5" s="5" t="s">
        <v>41</v>
      </c>
      <c r="J5" s="105" t="str">
        <f>+B5</f>
        <v>FORMATIONS</v>
      </c>
      <c r="K5" s="106"/>
      <c r="L5" s="106"/>
      <c r="M5" s="106"/>
      <c r="N5" s="106"/>
      <c r="O5" s="106"/>
      <c r="P5" s="106"/>
    </row>
    <row r="6" spans="1:17" s="3" customFormat="1" ht="17.100000000000001" customHeight="1" x14ac:dyDescent="0.25">
      <c r="A6" s="6"/>
      <c r="B6" s="6"/>
      <c r="C6" s="6"/>
      <c r="I6" s="6"/>
      <c r="J6" s="6"/>
      <c r="K6" s="6"/>
    </row>
    <row r="7" spans="1:17" s="3" customFormat="1" ht="17.100000000000001" customHeight="1" x14ac:dyDescent="0.25">
      <c r="A7" s="111" t="s">
        <v>77</v>
      </c>
      <c r="B7" s="111"/>
      <c r="C7" s="111"/>
      <c r="D7" s="111"/>
      <c r="E7" s="111"/>
      <c r="F7" s="111"/>
      <c r="G7" s="111"/>
      <c r="H7" s="111"/>
      <c r="I7" s="111" t="s">
        <v>78</v>
      </c>
      <c r="J7" s="111"/>
      <c r="K7" s="111"/>
      <c r="L7" s="111"/>
      <c r="M7" s="111"/>
      <c r="N7" s="111"/>
      <c r="O7" s="111"/>
      <c r="P7" s="111"/>
    </row>
    <row r="8" spans="1:17" s="3" customFormat="1" ht="28.5" customHeight="1" x14ac:dyDescent="0.25">
      <c r="A8" s="123" t="s">
        <v>55</v>
      </c>
      <c r="B8" s="176"/>
      <c r="C8" s="176"/>
      <c r="D8" s="124"/>
      <c r="E8" s="123" t="s">
        <v>79</v>
      </c>
      <c r="F8" s="176"/>
      <c r="G8" s="176"/>
      <c r="H8" s="124"/>
      <c r="I8" s="175" t="s">
        <v>46</v>
      </c>
      <c r="J8" s="175"/>
      <c r="K8" s="175"/>
      <c r="L8" s="41" t="s">
        <v>80</v>
      </c>
      <c r="M8" s="123" t="s">
        <v>81</v>
      </c>
      <c r="N8" s="176"/>
      <c r="O8" s="176"/>
      <c r="P8" s="124"/>
    </row>
    <row r="9" spans="1:17" s="3" customFormat="1" ht="17.100000000000001" customHeight="1" x14ac:dyDescent="0.25">
      <c r="A9" s="178" t="s">
        <v>82</v>
      </c>
      <c r="B9" s="179"/>
      <c r="C9" s="179"/>
      <c r="D9" s="180"/>
      <c r="E9" s="107"/>
      <c r="F9" s="108"/>
      <c r="G9" s="108"/>
      <c r="H9" s="109"/>
      <c r="I9" s="170" t="s">
        <v>82</v>
      </c>
      <c r="J9" s="170"/>
      <c r="K9" s="170"/>
      <c r="L9" s="184"/>
      <c r="M9" s="107"/>
      <c r="N9" s="108"/>
      <c r="O9" s="108"/>
      <c r="P9" s="109"/>
    </row>
    <row r="10" spans="1:17" s="3" customFormat="1" ht="17.100000000000001" customHeight="1" x14ac:dyDescent="0.25">
      <c r="A10" s="181"/>
      <c r="B10" s="182"/>
      <c r="C10" s="182"/>
      <c r="D10" s="183"/>
      <c r="E10" s="102"/>
      <c r="F10" s="103"/>
      <c r="G10" s="103"/>
      <c r="H10" s="104"/>
      <c r="I10" s="170"/>
      <c r="J10" s="170"/>
      <c r="K10" s="170"/>
      <c r="L10" s="185"/>
      <c r="M10" s="102"/>
      <c r="N10" s="103"/>
      <c r="O10" s="103"/>
      <c r="P10" s="104"/>
    </row>
    <row r="11" spans="1:17" s="3" customFormat="1" ht="17.100000000000001" customHeight="1" x14ac:dyDescent="0.25">
      <c r="A11" s="178" t="s">
        <v>83</v>
      </c>
      <c r="B11" s="179"/>
      <c r="C11" s="179"/>
      <c r="D11" s="180"/>
      <c r="E11" s="107"/>
      <c r="F11" s="108"/>
      <c r="G11" s="108"/>
      <c r="H11" s="109"/>
      <c r="I11" s="170" t="s">
        <v>83</v>
      </c>
      <c r="J11" s="170"/>
      <c r="K11" s="170"/>
      <c r="L11" s="184"/>
      <c r="M11" s="107"/>
      <c r="N11" s="108"/>
      <c r="O11" s="108"/>
      <c r="P11" s="109"/>
    </row>
    <row r="12" spans="1:17" s="3" customFormat="1" ht="17.100000000000001" customHeight="1" x14ac:dyDescent="0.25">
      <c r="A12" s="181"/>
      <c r="B12" s="182"/>
      <c r="C12" s="182"/>
      <c r="D12" s="183"/>
      <c r="E12" s="102"/>
      <c r="F12" s="103"/>
      <c r="G12" s="103"/>
      <c r="H12" s="104"/>
      <c r="I12" s="170"/>
      <c r="J12" s="170"/>
      <c r="K12" s="170"/>
      <c r="L12" s="185"/>
      <c r="M12" s="102"/>
      <c r="N12" s="103"/>
      <c r="O12" s="103"/>
      <c r="P12" s="104"/>
    </row>
    <row r="13" spans="1:17" s="3" customFormat="1" ht="17.100000000000001" customHeight="1" x14ac:dyDescent="0.25">
      <c r="A13" s="178" t="s">
        <v>84</v>
      </c>
      <c r="B13" s="179"/>
      <c r="C13" s="179"/>
      <c r="D13" s="180"/>
      <c r="E13" s="107"/>
      <c r="F13" s="108"/>
      <c r="G13" s="108"/>
      <c r="H13" s="109"/>
      <c r="I13" s="170" t="s">
        <v>84</v>
      </c>
      <c r="J13" s="170"/>
      <c r="K13" s="170"/>
      <c r="L13" s="184"/>
      <c r="M13" s="107"/>
      <c r="N13" s="108"/>
      <c r="O13" s="108"/>
      <c r="P13" s="109"/>
    </row>
    <row r="14" spans="1:17" s="3" customFormat="1" ht="17.100000000000001" customHeight="1" x14ac:dyDescent="0.25">
      <c r="A14" s="181"/>
      <c r="B14" s="182"/>
      <c r="C14" s="182"/>
      <c r="D14" s="183"/>
      <c r="E14" s="102"/>
      <c r="F14" s="103"/>
      <c r="G14" s="103"/>
      <c r="H14" s="104"/>
      <c r="I14" s="170"/>
      <c r="J14" s="170"/>
      <c r="K14" s="170"/>
      <c r="L14" s="185"/>
      <c r="M14" s="102"/>
      <c r="N14" s="103"/>
      <c r="O14" s="103"/>
      <c r="P14" s="104"/>
    </row>
    <row r="15" spans="1:17" s="3" customFormat="1" ht="15.75" customHeight="1" x14ac:dyDescent="0.25">
      <c r="A15" s="186"/>
      <c r="B15" s="186"/>
      <c r="C15" s="186"/>
      <c r="D15" s="32"/>
      <c r="E15" s="122"/>
      <c r="F15" s="122"/>
      <c r="G15" s="122"/>
      <c r="H15" s="122"/>
    </row>
    <row r="16" spans="1:17" s="3" customFormat="1" ht="16.5" customHeight="1" x14ac:dyDescent="0.25">
      <c r="A16" s="177"/>
      <c r="B16" s="177"/>
      <c r="C16" s="177"/>
      <c r="D16" s="2"/>
      <c r="E16" s="119"/>
      <c r="F16" s="119"/>
      <c r="G16" s="119"/>
      <c r="H16" s="119"/>
      <c r="I16" s="173" t="s">
        <v>49</v>
      </c>
      <c r="J16" s="173"/>
      <c r="K16" s="173"/>
      <c r="L16" s="174">
        <f>SUM(L9:L14)</f>
        <v>0</v>
      </c>
      <c r="M16" s="173">
        <f>SUM(M9:P14)</f>
        <v>0</v>
      </c>
      <c r="N16" s="173"/>
      <c r="O16" s="173"/>
      <c r="P16" s="173"/>
    </row>
    <row r="17" spans="1:16" s="3" customFormat="1" ht="17.100000000000001" customHeight="1" x14ac:dyDescent="0.25">
      <c r="A17" s="177"/>
      <c r="B17" s="177"/>
      <c r="C17" s="177"/>
      <c r="E17" s="119"/>
      <c r="F17" s="119"/>
      <c r="G17" s="119"/>
      <c r="H17" s="119"/>
      <c r="I17" s="173"/>
      <c r="J17" s="173"/>
      <c r="K17" s="173"/>
      <c r="L17" s="174"/>
      <c r="M17" s="173"/>
      <c r="N17" s="173"/>
      <c r="O17" s="173"/>
      <c r="P17" s="173"/>
    </row>
    <row r="18" spans="1:16" s="3" customFormat="1" ht="17.100000000000001" customHeight="1" x14ac:dyDescent="0.25">
      <c r="A18" s="113"/>
      <c r="B18" s="113"/>
      <c r="C18" s="113"/>
      <c r="D18" s="113"/>
      <c r="E18" s="119"/>
      <c r="F18" s="119"/>
      <c r="G18" s="119"/>
      <c r="H18" s="119"/>
    </row>
    <row r="19" spans="1:16" s="3" customFormat="1" ht="17.100000000000001" customHeight="1" x14ac:dyDescent="0.25"/>
    <row r="20" spans="1:16" s="3" customFormat="1" ht="17.100000000000001" customHeight="1" x14ac:dyDescent="0.25"/>
    <row r="21" spans="1:16" s="3" customFormat="1" ht="17.100000000000001" customHeight="1" x14ac:dyDescent="0.25"/>
    <row r="22" spans="1:16" s="3" customFormat="1" ht="17.100000000000001" customHeight="1" x14ac:dyDescent="0.25"/>
    <row r="23" spans="1:16" s="3" customFormat="1" ht="17.100000000000001" customHeight="1" x14ac:dyDescent="0.25"/>
    <row r="24" spans="1:16" s="3" customFormat="1" ht="17.100000000000001" customHeight="1" x14ac:dyDescent="0.25"/>
    <row r="25" spans="1:16" s="3" customFormat="1" ht="17.100000000000001" customHeight="1" x14ac:dyDescent="0.25"/>
    <row r="26" spans="1:16" s="3" customFormat="1" ht="17.100000000000001" customHeight="1" x14ac:dyDescent="0.25"/>
    <row r="27" spans="1:16" s="3" customFormat="1" ht="17.100000000000001" customHeight="1" x14ac:dyDescent="0.25"/>
    <row r="28" spans="1:16" s="3" customFormat="1" ht="17.100000000000001" customHeight="1" x14ac:dyDescent="0.25">
      <c r="I28"/>
      <c r="J28"/>
      <c r="K28"/>
      <c r="L28"/>
      <c r="M28"/>
      <c r="N28"/>
      <c r="O28"/>
      <c r="P28"/>
    </row>
    <row r="29" spans="1:16" s="3" customFormat="1" ht="17.100000000000001" customHeight="1" x14ac:dyDescent="0.25">
      <c r="I29"/>
      <c r="J29"/>
      <c r="K29"/>
      <c r="L29"/>
      <c r="M29"/>
      <c r="N29"/>
      <c r="O29"/>
      <c r="P29"/>
    </row>
    <row r="30" spans="1:16" s="3" customFormat="1" ht="17.100000000000001" customHeight="1" x14ac:dyDescent="0.25">
      <c r="I30"/>
      <c r="J30"/>
      <c r="K30"/>
      <c r="L30"/>
      <c r="M30"/>
      <c r="N30"/>
      <c r="O30"/>
      <c r="P30"/>
    </row>
    <row r="31" spans="1:16" s="3" customFormat="1" ht="17.100000000000001" customHeight="1" x14ac:dyDescent="0.25">
      <c r="I31"/>
      <c r="J31"/>
      <c r="K31"/>
      <c r="L31"/>
      <c r="M31"/>
      <c r="N31"/>
      <c r="O31"/>
      <c r="P31"/>
    </row>
    <row r="32" spans="1:16" s="3" customFormat="1" ht="17.100000000000001" customHeight="1" x14ac:dyDescent="0.25">
      <c r="I32"/>
      <c r="J32"/>
      <c r="K32"/>
      <c r="L32"/>
      <c r="M32"/>
      <c r="N32"/>
      <c r="O32"/>
      <c r="P32"/>
    </row>
    <row r="33" spans="1:8" x14ac:dyDescent="0.25">
      <c r="A33" s="3"/>
      <c r="B33" s="3"/>
      <c r="C33" s="3"/>
      <c r="D33" s="3"/>
      <c r="E33" s="3"/>
      <c r="F33" s="3"/>
      <c r="G33" s="3"/>
      <c r="H33" s="3"/>
    </row>
    <row r="34" spans="1:8" x14ac:dyDescent="0.25">
      <c r="A34" s="3"/>
      <c r="B34" s="3"/>
      <c r="C34" s="3"/>
      <c r="D34" s="3"/>
      <c r="E34" s="3"/>
      <c r="F34" s="3"/>
      <c r="G34" s="3"/>
      <c r="H34" s="3"/>
    </row>
  </sheetData>
  <mergeCells count="46">
    <mergeCell ref="A18:D18"/>
    <mergeCell ref="E18:F18"/>
    <mergeCell ref="G18:H18"/>
    <mergeCell ref="I9:K10"/>
    <mergeCell ref="I11:K12"/>
    <mergeCell ref="I13:K14"/>
    <mergeCell ref="A15:C15"/>
    <mergeCell ref="E15:F15"/>
    <mergeCell ref="G15:H15"/>
    <mergeCell ref="A9:D10"/>
    <mergeCell ref="A11:D12"/>
    <mergeCell ref="A13:D14"/>
    <mergeCell ref="E9:H10"/>
    <mergeCell ref="E11:H12"/>
    <mergeCell ref="E13:H14"/>
    <mergeCell ref="A16:C16"/>
    <mergeCell ref="E16:F16"/>
    <mergeCell ref="G16:H16"/>
    <mergeCell ref="A17:C17"/>
    <mergeCell ref="E17:F17"/>
    <mergeCell ref="G17:H17"/>
    <mergeCell ref="A8:D8"/>
    <mergeCell ref="A1:H1"/>
    <mergeCell ref="A2:H2"/>
    <mergeCell ref="A4:D4"/>
    <mergeCell ref="F4:H4"/>
    <mergeCell ref="B5:H5"/>
    <mergeCell ref="E8:H8"/>
    <mergeCell ref="A7:H7"/>
    <mergeCell ref="I1:P1"/>
    <mergeCell ref="I4:L4"/>
    <mergeCell ref="N4:P4"/>
    <mergeCell ref="J5:P5"/>
    <mergeCell ref="I2:Q2"/>
    <mergeCell ref="I16:K17"/>
    <mergeCell ref="L16:L17"/>
    <mergeCell ref="M16:P17"/>
    <mergeCell ref="I7:P7"/>
    <mergeCell ref="I8:K8"/>
    <mergeCell ref="M8:P8"/>
    <mergeCell ref="M9:P10"/>
    <mergeCell ref="M11:P12"/>
    <mergeCell ref="M13:P14"/>
    <mergeCell ref="L9:L10"/>
    <mergeCell ref="L11:L12"/>
    <mergeCell ref="L13:L14"/>
  </mergeCells>
  <pageMargins left="0.43307086614173229" right="0.23622047244094488" top="0.39370078740157483" bottom="0.39370078740157483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5E9193-9A37-4A45-A80E-A33E1D9156D4}">
  <dimension ref="A1:Q34"/>
  <sheetViews>
    <sheetView view="pageLayout" topLeftCell="F1" zoomScale="90" zoomScalePageLayoutView="90" workbookViewId="0">
      <selection activeCell="M18" sqref="M18:P19"/>
    </sheetView>
  </sheetViews>
  <sheetFormatPr baseColWidth="10" defaultColWidth="11.42578125" defaultRowHeight="15" x14ac:dyDescent="0.25"/>
  <cols>
    <col min="1" max="1" width="12" customWidth="1"/>
    <col min="2" max="2" width="10" customWidth="1"/>
    <col min="3" max="3" width="10.7109375" customWidth="1"/>
    <col min="4" max="4" width="21" customWidth="1"/>
    <col min="5" max="5" width="21.28515625" customWidth="1"/>
    <col min="6" max="6" width="21.7109375" customWidth="1"/>
    <col min="7" max="7" width="22" customWidth="1"/>
    <col min="8" max="8" width="21.42578125" customWidth="1"/>
    <col min="9" max="9" width="12" customWidth="1"/>
    <col min="10" max="10" width="10" customWidth="1"/>
    <col min="11" max="11" width="10.7109375" customWidth="1"/>
    <col min="12" max="12" width="21" customWidth="1"/>
    <col min="13" max="13" width="21.28515625" customWidth="1"/>
    <col min="14" max="14" width="21.7109375" customWidth="1"/>
    <col min="15" max="15" width="22" customWidth="1"/>
    <col min="16" max="16" width="21.42578125" customWidth="1"/>
  </cols>
  <sheetData>
    <row r="1" spans="1:17" s="3" customFormat="1" ht="17.100000000000001" customHeight="1" x14ac:dyDescent="0.25">
      <c r="A1" s="110" t="str">
        <f>Accueil!A7</f>
        <v>AO-LABORATOIRES ANIOS</v>
      </c>
      <c r="B1" s="110"/>
      <c r="C1" s="110"/>
      <c r="D1" s="110"/>
      <c r="E1" s="110"/>
      <c r="F1" s="110"/>
      <c r="G1" s="110"/>
      <c r="H1" s="110"/>
      <c r="I1" s="110" t="str">
        <f>Accueil!A7</f>
        <v>AO-LABORATOIRES ANIOS</v>
      </c>
      <c r="J1" s="110"/>
      <c r="K1" s="110"/>
      <c r="L1" s="110"/>
      <c r="M1" s="110"/>
      <c r="N1" s="110"/>
      <c r="O1" s="110"/>
      <c r="P1" s="110"/>
    </row>
    <row r="2" spans="1:17" s="3" customFormat="1" ht="17.100000000000001" customHeight="1" x14ac:dyDescent="0.25">
      <c r="A2" s="106" t="s">
        <v>38</v>
      </c>
      <c r="B2" s="106"/>
      <c r="C2" s="106"/>
      <c r="D2" s="106"/>
      <c r="E2" s="106"/>
      <c r="F2" s="106"/>
      <c r="G2" s="106"/>
      <c r="H2" s="106"/>
      <c r="I2" s="106" t="s">
        <v>39</v>
      </c>
      <c r="J2" s="106"/>
      <c r="K2" s="106"/>
      <c r="L2" s="106"/>
      <c r="M2" s="106"/>
      <c r="N2" s="106"/>
      <c r="O2" s="106"/>
      <c r="P2" s="106"/>
      <c r="Q2" s="106"/>
    </row>
    <row r="3" spans="1:17" s="3" customFormat="1" ht="17.100000000000001" customHeight="1" x14ac:dyDescent="0.25"/>
    <row r="4" spans="1:17" s="3" customFormat="1" ht="17.100000000000001" customHeight="1" x14ac:dyDescent="0.25">
      <c r="A4" s="105" t="s">
        <v>85</v>
      </c>
      <c r="B4" s="106"/>
      <c r="C4" s="106"/>
      <c r="D4" s="106"/>
      <c r="E4" s="4" t="s">
        <v>40</v>
      </c>
      <c r="F4" s="146"/>
      <c r="G4" s="146"/>
      <c r="H4" s="146"/>
      <c r="I4" s="105" t="str">
        <f>+A4</f>
        <v>INSTALLATION - MISE EN SERVICE</v>
      </c>
      <c r="J4" s="106"/>
      <c r="K4" s="106"/>
      <c r="L4" s="106"/>
      <c r="M4" s="4" t="s">
        <v>40</v>
      </c>
      <c r="N4" s="146"/>
      <c r="O4" s="146"/>
      <c r="P4" s="146"/>
    </row>
    <row r="5" spans="1:17" s="3" customFormat="1" ht="17.100000000000001" customHeight="1" x14ac:dyDescent="0.25">
      <c r="A5" s="5" t="s">
        <v>41</v>
      </c>
      <c r="B5" s="105" t="str">
        <f>+A4</f>
        <v>INSTALLATION - MISE EN SERVICE</v>
      </c>
      <c r="C5" s="106"/>
      <c r="D5" s="106"/>
      <c r="E5" s="106"/>
      <c r="F5" s="106"/>
      <c r="G5" s="106"/>
      <c r="H5" s="106"/>
      <c r="I5" s="5" t="s">
        <v>41</v>
      </c>
      <c r="J5" s="105" t="str">
        <f>+B5</f>
        <v>INSTALLATION - MISE EN SERVICE</v>
      </c>
      <c r="K5" s="106"/>
      <c r="L5" s="106"/>
      <c r="M5" s="106"/>
      <c r="N5" s="106"/>
      <c r="O5" s="106"/>
      <c r="P5" s="106"/>
    </row>
    <row r="6" spans="1:17" s="3" customFormat="1" ht="17.100000000000001" customHeight="1" x14ac:dyDescent="0.25">
      <c r="A6" s="6"/>
      <c r="B6" s="6"/>
      <c r="C6" s="6"/>
      <c r="I6" s="6"/>
      <c r="J6" s="6"/>
      <c r="K6" s="6"/>
    </row>
    <row r="7" spans="1:17" s="3" customFormat="1" ht="17.100000000000001" customHeight="1" x14ac:dyDescent="0.25">
      <c r="A7" s="111" t="s">
        <v>77</v>
      </c>
      <c r="B7" s="111"/>
      <c r="C7" s="111"/>
      <c r="D7" s="111"/>
      <c r="E7" s="111"/>
      <c r="F7" s="111"/>
      <c r="G7" s="111"/>
      <c r="H7" s="111"/>
      <c r="I7" s="111" t="s">
        <v>78</v>
      </c>
      <c r="J7" s="111"/>
      <c r="K7" s="111"/>
      <c r="L7" s="111"/>
      <c r="M7" s="111"/>
      <c r="N7" s="111"/>
      <c r="O7" s="111"/>
      <c r="P7" s="111"/>
    </row>
    <row r="8" spans="1:17" s="3" customFormat="1" ht="28.5" customHeight="1" x14ac:dyDescent="0.25">
      <c r="A8" s="123" t="s">
        <v>86</v>
      </c>
      <c r="B8" s="176"/>
      <c r="C8" s="176"/>
      <c r="D8" s="124"/>
      <c r="E8" s="123" t="s">
        <v>112</v>
      </c>
      <c r="F8" s="176"/>
      <c r="G8" s="176"/>
      <c r="H8" s="124"/>
      <c r="I8" s="175" t="s">
        <v>87</v>
      </c>
      <c r="J8" s="175"/>
      <c r="K8" s="175"/>
      <c r="L8" s="41" t="s">
        <v>88</v>
      </c>
      <c r="M8" s="123" t="s">
        <v>81</v>
      </c>
      <c r="N8" s="176"/>
      <c r="O8" s="176"/>
      <c r="P8" s="124"/>
    </row>
    <row r="9" spans="1:17" s="3" customFormat="1" ht="17.100000000000001" customHeight="1" x14ac:dyDescent="0.25">
      <c r="A9" s="107" t="s">
        <v>89</v>
      </c>
      <c r="B9" s="108"/>
      <c r="C9" s="108"/>
      <c r="D9" s="109"/>
      <c r="E9" s="107"/>
      <c r="F9" s="108"/>
      <c r="G9" s="108"/>
      <c r="H9" s="109"/>
      <c r="I9" s="107" t="s">
        <v>89</v>
      </c>
      <c r="J9" s="108"/>
      <c r="K9" s="108"/>
      <c r="L9" s="146">
        <v>12</v>
      </c>
      <c r="M9" s="107"/>
      <c r="N9" s="108"/>
      <c r="O9" s="108"/>
      <c r="P9" s="109"/>
    </row>
    <row r="10" spans="1:17" s="3" customFormat="1" ht="17.100000000000001" customHeight="1" x14ac:dyDescent="0.25">
      <c r="A10" s="102"/>
      <c r="B10" s="103"/>
      <c r="C10" s="103"/>
      <c r="D10" s="104"/>
      <c r="E10" s="102"/>
      <c r="F10" s="103"/>
      <c r="G10" s="103"/>
      <c r="H10" s="104"/>
      <c r="I10" s="102"/>
      <c r="J10" s="103"/>
      <c r="K10" s="103"/>
      <c r="L10" s="146"/>
      <c r="M10" s="102"/>
      <c r="N10" s="103"/>
      <c r="O10" s="103"/>
      <c r="P10" s="104"/>
    </row>
    <row r="11" spans="1:17" s="3" customFormat="1" ht="17.100000000000001" customHeight="1" x14ac:dyDescent="0.25">
      <c r="A11" s="107" t="s">
        <v>90</v>
      </c>
      <c r="B11" s="108"/>
      <c r="C11" s="108"/>
      <c r="D11" s="109"/>
      <c r="E11" s="107"/>
      <c r="F11" s="108"/>
      <c r="G11" s="108"/>
      <c r="H11" s="109"/>
      <c r="I11" s="107" t="s">
        <v>90</v>
      </c>
      <c r="J11" s="108"/>
      <c r="K11" s="108"/>
      <c r="L11" s="146">
        <v>26</v>
      </c>
      <c r="M11" s="107"/>
      <c r="N11" s="108"/>
      <c r="O11" s="108"/>
      <c r="P11" s="109"/>
    </row>
    <row r="12" spans="1:17" s="3" customFormat="1" ht="17.100000000000001" customHeight="1" x14ac:dyDescent="0.25">
      <c r="A12" s="102"/>
      <c r="B12" s="103"/>
      <c r="C12" s="103"/>
      <c r="D12" s="104"/>
      <c r="E12" s="102"/>
      <c r="F12" s="103"/>
      <c r="G12" s="103"/>
      <c r="H12" s="104"/>
      <c r="I12" s="102"/>
      <c r="J12" s="103"/>
      <c r="K12" s="103"/>
      <c r="L12" s="146"/>
      <c r="M12" s="102"/>
      <c r="N12" s="103"/>
      <c r="O12" s="103"/>
      <c r="P12" s="104"/>
    </row>
    <row r="13" spans="1:17" s="3" customFormat="1" ht="17.100000000000001" customHeight="1" x14ac:dyDescent="0.25">
      <c r="A13" s="146" t="s">
        <v>91</v>
      </c>
      <c r="B13" s="146"/>
      <c r="C13" s="146"/>
      <c r="D13" s="146"/>
      <c r="E13" s="107"/>
      <c r="F13" s="108"/>
      <c r="G13" s="108"/>
      <c r="H13" s="109"/>
      <c r="I13" s="107" t="s">
        <v>91</v>
      </c>
      <c r="J13" s="108"/>
      <c r="K13" s="109"/>
      <c r="L13" s="187">
        <v>24</v>
      </c>
      <c r="M13" s="107"/>
      <c r="N13" s="108"/>
      <c r="O13" s="108"/>
      <c r="P13" s="109"/>
    </row>
    <row r="14" spans="1:17" s="3" customFormat="1" ht="17.100000000000001" customHeight="1" x14ac:dyDescent="0.25">
      <c r="A14" s="146"/>
      <c r="B14" s="146"/>
      <c r="C14" s="146"/>
      <c r="D14" s="146"/>
      <c r="E14" s="102"/>
      <c r="F14" s="103"/>
      <c r="G14" s="103"/>
      <c r="H14" s="104"/>
      <c r="I14" s="102"/>
      <c r="J14" s="103"/>
      <c r="K14" s="104"/>
      <c r="L14" s="188"/>
      <c r="M14" s="102"/>
      <c r="N14" s="103"/>
      <c r="O14" s="103"/>
      <c r="P14" s="104"/>
    </row>
    <row r="15" spans="1:17" s="3" customFormat="1" ht="15.75" customHeight="1" x14ac:dyDescent="0.25">
      <c r="A15" s="146" t="s">
        <v>92</v>
      </c>
      <c r="B15" s="146"/>
      <c r="C15" s="146"/>
      <c r="D15" s="146"/>
      <c r="E15" s="107"/>
      <c r="F15" s="108"/>
      <c r="G15" s="108"/>
      <c r="H15" s="109"/>
      <c r="I15" s="107" t="s">
        <v>92</v>
      </c>
      <c r="J15" s="108"/>
      <c r="K15" s="109"/>
      <c r="L15" s="187">
        <v>0</v>
      </c>
      <c r="M15" s="107"/>
      <c r="N15" s="108"/>
      <c r="O15" s="108"/>
      <c r="P15" s="109"/>
    </row>
    <row r="16" spans="1:17" s="3" customFormat="1" ht="16.5" customHeight="1" x14ac:dyDescent="0.25">
      <c r="A16" s="146"/>
      <c r="B16" s="146"/>
      <c r="C16" s="146"/>
      <c r="D16" s="146"/>
      <c r="E16" s="102"/>
      <c r="F16" s="103"/>
      <c r="G16" s="103"/>
      <c r="H16" s="104"/>
      <c r="I16" s="102"/>
      <c r="J16" s="103"/>
      <c r="K16" s="104"/>
      <c r="L16" s="188"/>
      <c r="M16" s="102"/>
      <c r="N16" s="103"/>
      <c r="O16" s="103"/>
      <c r="P16" s="104"/>
    </row>
    <row r="17" spans="1:16" s="3" customFormat="1" ht="17.100000000000001" customHeight="1" x14ac:dyDescent="0.25">
      <c r="A17" s="177"/>
      <c r="B17" s="177"/>
      <c r="C17" s="177"/>
      <c r="E17" s="119"/>
      <c r="F17" s="119"/>
      <c r="G17" s="119"/>
      <c r="H17" s="119"/>
    </row>
    <row r="18" spans="1:16" s="3" customFormat="1" ht="17.100000000000001" customHeight="1" x14ac:dyDescent="0.25">
      <c r="A18" s="189" t="s">
        <v>93</v>
      </c>
      <c r="B18" s="189"/>
      <c r="C18" s="189"/>
      <c r="D18" s="189"/>
      <c r="E18" s="189"/>
      <c r="F18" s="189"/>
      <c r="G18" s="189"/>
      <c r="H18" s="189"/>
      <c r="I18" s="173" t="s">
        <v>49</v>
      </c>
      <c r="J18" s="173"/>
      <c r="K18" s="173"/>
      <c r="L18" s="174">
        <f>SUM(L9:L16)</f>
        <v>62</v>
      </c>
      <c r="M18" s="173">
        <f>SUM(M11:P16)</f>
        <v>0</v>
      </c>
      <c r="N18" s="173"/>
      <c r="O18" s="173"/>
      <c r="P18" s="173"/>
    </row>
    <row r="19" spans="1:16" s="3" customFormat="1" ht="17.100000000000001" customHeight="1" x14ac:dyDescent="0.25">
      <c r="A19" s="189"/>
      <c r="B19" s="189"/>
      <c r="C19" s="189"/>
      <c r="D19" s="189"/>
      <c r="E19" s="189"/>
      <c r="F19" s="189"/>
      <c r="G19" s="189"/>
      <c r="H19" s="189"/>
      <c r="I19" s="173"/>
      <c r="J19" s="173"/>
      <c r="K19" s="173"/>
      <c r="L19" s="174"/>
      <c r="M19" s="173"/>
      <c r="N19" s="173"/>
      <c r="O19" s="173"/>
      <c r="P19" s="173"/>
    </row>
    <row r="20" spans="1:16" s="3" customFormat="1" ht="17.100000000000001" customHeight="1" x14ac:dyDescent="0.25"/>
    <row r="21" spans="1:16" s="3" customFormat="1" ht="17.100000000000001" customHeight="1" x14ac:dyDescent="0.25">
      <c r="A21" s="4" t="s">
        <v>41</v>
      </c>
      <c r="B21" s="117" t="s">
        <v>94</v>
      </c>
      <c r="C21" s="117"/>
      <c r="D21" s="117"/>
      <c r="E21" s="117"/>
      <c r="F21" s="117"/>
      <c r="G21" s="117"/>
      <c r="H21" s="117"/>
    </row>
    <row r="22" spans="1:16" s="3" customFormat="1" ht="17.100000000000001" customHeight="1" x14ac:dyDescent="0.25"/>
    <row r="23" spans="1:16" s="3" customFormat="1" ht="17.100000000000001" customHeight="1" x14ac:dyDescent="0.25">
      <c r="A23" s="111" t="s">
        <v>77</v>
      </c>
      <c r="B23" s="111"/>
      <c r="C23" s="111"/>
      <c r="D23" s="111"/>
      <c r="E23" s="111"/>
      <c r="F23" s="111"/>
      <c r="G23" s="111"/>
      <c r="H23" s="111"/>
    </row>
    <row r="24" spans="1:16" s="3" customFormat="1" ht="17.100000000000001" customHeight="1" x14ac:dyDescent="0.25">
      <c r="A24" s="123" t="s">
        <v>86</v>
      </c>
      <c r="B24" s="176"/>
      <c r="C24" s="176"/>
      <c r="D24" s="124"/>
      <c r="E24" s="123" t="s">
        <v>55</v>
      </c>
      <c r="F24" s="176"/>
      <c r="G24" s="176"/>
      <c r="H24" s="124"/>
    </row>
    <row r="25" spans="1:16" s="3" customFormat="1" ht="17.100000000000001" customHeight="1" x14ac:dyDescent="0.25">
      <c r="A25" s="107" t="s">
        <v>89</v>
      </c>
      <c r="B25" s="108"/>
      <c r="C25" s="108"/>
      <c r="D25" s="109"/>
      <c r="E25" s="107"/>
      <c r="F25" s="108"/>
      <c r="G25" s="108"/>
      <c r="H25" s="109"/>
    </row>
    <row r="26" spans="1:16" s="3" customFormat="1" ht="17.100000000000001" customHeight="1" x14ac:dyDescent="0.25">
      <c r="A26" s="102"/>
      <c r="B26" s="103"/>
      <c r="C26" s="103"/>
      <c r="D26" s="104"/>
      <c r="E26" s="102"/>
      <c r="F26" s="103"/>
      <c r="G26" s="103"/>
      <c r="H26" s="104"/>
    </row>
    <row r="27" spans="1:16" s="3" customFormat="1" ht="17.100000000000001" customHeight="1" x14ac:dyDescent="0.25">
      <c r="A27" s="107" t="s">
        <v>90</v>
      </c>
      <c r="B27" s="108"/>
      <c r="C27" s="108"/>
      <c r="D27" s="109"/>
      <c r="E27" s="107"/>
      <c r="F27" s="108"/>
      <c r="G27" s="108"/>
      <c r="H27" s="109"/>
    </row>
    <row r="28" spans="1:16" s="3" customFormat="1" ht="17.100000000000001" customHeight="1" x14ac:dyDescent="0.25">
      <c r="A28" s="102"/>
      <c r="B28" s="103"/>
      <c r="C28" s="103"/>
      <c r="D28" s="104"/>
      <c r="E28" s="102"/>
      <c r="F28" s="103"/>
      <c r="G28" s="103"/>
      <c r="H28" s="104"/>
      <c r="I28"/>
      <c r="J28"/>
      <c r="K28"/>
      <c r="L28"/>
      <c r="M28"/>
      <c r="N28"/>
      <c r="O28"/>
      <c r="P28"/>
    </row>
    <row r="29" spans="1:16" s="3" customFormat="1" ht="17.100000000000001" customHeight="1" x14ac:dyDescent="0.25">
      <c r="A29" s="146" t="s">
        <v>91</v>
      </c>
      <c r="B29" s="146"/>
      <c r="C29" s="146"/>
      <c r="D29" s="146"/>
      <c r="E29" s="107"/>
      <c r="F29" s="108"/>
      <c r="G29" s="108"/>
      <c r="H29" s="109"/>
      <c r="I29"/>
      <c r="J29"/>
      <c r="K29"/>
      <c r="L29"/>
      <c r="M29"/>
      <c r="N29"/>
      <c r="O29"/>
      <c r="P29"/>
    </row>
    <row r="30" spans="1:16" s="3" customFormat="1" ht="17.100000000000001" customHeight="1" x14ac:dyDescent="0.25">
      <c r="A30" s="146"/>
      <c r="B30" s="146"/>
      <c r="C30" s="146"/>
      <c r="D30" s="146"/>
      <c r="E30" s="102"/>
      <c r="F30" s="103"/>
      <c r="G30" s="103"/>
      <c r="H30" s="104"/>
      <c r="I30"/>
      <c r="J30"/>
      <c r="K30"/>
      <c r="L30"/>
      <c r="M30"/>
      <c r="N30"/>
      <c r="O30"/>
      <c r="P30"/>
    </row>
    <row r="31" spans="1:16" s="3" customFormat="1" ht="17.100000000000001" customHeight="1" x14ac:dyDescent="0.25">
      <c r="A31" s="146" t="s">
        <v>92</v>
      </c>
      <c r="B31" s="146"/>
      <c r="C31" s="146"/>
      <c r="D31" s="146"/>
      <c r="E31" s="107"/>
      <c r="F31" s="108"/>
      <c r="G31" s="108"/>
      <c r="H31" s="109"/>
      <c r="I31"/>
      <c r="J31"/>
      <c r="K31"/>
      <c r="L31"/>
      <c r="M31"/>
      <c r="N31"/>
      <c r="O31"/>
      <c r="P31"/>
    </row>
    <row r="32" spans="1:16" s="3" customFormat="1" ht="17.100000000000001" customHeight="1" x14ac:dyDescent="0.25">
      <c r="A32" s="146"/>
      <c r="B32" s="146"/>
      <c r="C32" s="146"/>
      <c r="D32" s="146"/>
      <c r="E32" s="102"/>
      <c r="F32" s="103"/>
      <c r="G32" s="103"/>
      <c r="H32" s="104"/>
      <c r="I32"/>
      <c r="J32"/>
      <c r="K32"/>
      <c r="L32"/>
      <c r="M32"/>
      <c r="N32"/>
      <c r="O32"/>
      <c r="P32"/>
    </row>
    <row r="33" spans="1:8" x14ac:dyDescent="0.25">
      <c r="A33" s="3"/>
      <c r="B33" s="3"/>
      <c r="C33" s="3"/>
      <c r="D33" s="3"/>
      <c r="E33" s="3"/>
      <c r="F33" s="3"/>
      <c r="G33" s="3"/>
      <c r="H33" s="3"/>
    </row>
    <row r="34" spans="1:8" x14ac:dyDescent="0.25">
      <c r="A34" s="3"/>
      <c r="B34" s="3"/>
      <c r="C34" s="3"/>
      <c r="D34" s="3"/>
      <c r="E34" s="3"/>
      <c r="F34" s="3"/>
      <c r="G34" s="3"/>
      <c r="H34" s="3"/>
    </row>
  </sheetData>
  <mergeCells count="55">
    <mergeCell ref="M13:P14"/>
    <mergeCell ref="M15:P16"/>
    <mergeCell ref="A31:D32"/>
    <mergeCell ref="A27:D28"/>
    <mergeCell ref="A29:D30"/>
    <mergeCell ref="E27:H28"/>
    <mergeCell ref="E29:H30"/>
    <mergeCell ref="E31:H32"/>
    <mergeCell ref="A17:C17"/>
    <mergeCell ref="E17:F17"/>
    <mergeCell ref="G17:H17"/>
    <mergeCell ref="A25:D26"/>
    <mergeCell ref="B21:H21"/>
    <mergeCell ref="A18:H19"/>
    <mergeCell ref="A23:H23"/>
    <mergeCell ref="A24:D24"/>
    <mergeCell ref="E25:H26"/>
    <mergeCell ref="E24:H24"/>
    <mergeCell ref="A13:D14"/>
    <mergeCell ref="I13:K14"/>
    <mergeCell ref="L13:L14"/>
    <mergeCell ref="A15:D16"/>
    <mergeCell ref="L15:L16"/>
    <mergeCell ref="I15:K16"/>
    <mergeCell ref="E13:H14"/>
    <mergeCell ref="E15:H16"/>
    <mergeCell ref="I8:K8"/>
    <mergeCell ref="E8:H8"/>
    <mergeCell ref="M8:P8"/>
    <mergeCell ref="A11:D12"/>
    <mergeCell ref="I11:K12"/>
    <mergeCell ref="L11:L12"/>
    <mergeCell ref="A9:D10"/>
    <mergeCell ref="I9:K10"/>
    <mergeCell ref="L9:L10"/>
    <mergeCell ref="E9:H10"/>
    <mergeCell ref="E11:H12"/>
    <mergeCell ref="M9:P10"/>
    <mergeCell ref="M11:P12"/>
    <mergeCell ref="I18:K19"/>
    <mergeCell ref="L18:L19"/>
    <mergeCell ref="M18:P19"/>
    <mergeCell ref="A1:H1"/>
    <mergeCell ref="I1:P1"/>
    <mergeCell ref="A2:H2"/>
    <mergeCell ref="I2:Q2"/>
    <mergeCell ref="A4:D4"/>
    <mergeCell ref="F4:H4"/>
    <mergeCell ref="I4:L4"/>
    <mergeCell ref="N4:P4"/>
    <mergeCell ref="B5:H5"/>
    <mergeCell ref="J5:P5"/>
    <mergeCell ref="A7:H7"/>
    <mergeCell ref="I7:P7"/>
    <mergeCell ref="A8:D8"/>
  </mergeCells>
  <pageMargins left="0.43307086614173229" right="0.23622047244094488" top="0.39370078740157483" bottom="0.39370078740157483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H29"/>
  <sheetViews>
    <sheetView view="pageLayout" workbookViewId="0">
      <selection activeCell="F18" sqref="F18"/>
    </sheetView>
  </sheetViews>
  <sheetFormatPr baseColWidth="10" defaultColWidth="11.42578125" defaultRowHeight="15" x14ac:dyDescent="0.25"/>
  <cols>
    <col min="1" max="1" width="12" customWidth="1"/>
    <col min="2" max="2" width="10" customWidth="1"/>
    <col min="3" max="3" width="11.28515625" customWidth="1"/>
    <col min="4" max="4" width="21" customWidth="1"/>
    <col min="5" max="5" width="21.28515625" customWidth="1"/>
    <col min="6" max="6" width="21.7109375" customWidth="1"/>
    <col min="7" max="8" width="19.5703125" customWidth="1"/>
  </cols>
  <sheetData>
    <row r="1" spans="1:8" ht="15.75" x14ac:dyDescent="0.25">
      <c r="A1" s="110" t="str">
        <f>Accueil!A7</f>
        <v>AO-LABORATOIRES ANIOS</v>
      </c>
      <c r="B1" s="110"/>
      <c r="C1" s="110"/>
      <c r="D1" s="110"/>
      <c r="E1" s="110"/>
      <c r="F1" s="110"/>
      <c r="G1" s="110"/>
      <c r="H1" s="110"/>
    </row>
    <row r="2" spans="1:8" x14ac:dyDescent="0.25">
      <c r="A2" s="106" t="s">
        <v>9</v>
      </c>
      <c r="B2" s="106"/>
      <c r="C2" s="106"/>
      <c r="D2" s="106"/>
      <c r="E2" s="106"/>
      <c r="F2" s="106"/>
      <c r="G2" s="106"/>
      <c r="H2" s="106"/>
    </row>
    <row r="3" spans="1:8" x14ac:dyDescent="0.25">
      <c r="A3" s="3"/>
      <c r="B3" s="3"/>
      <c r="C3" s="3"/>
      <c r="D3" s="3"/>
      <c r="E3" s="3"/>
      <c r="F3" s="3"/>
      <c r="G3" s="3"/>
      <c r="H3" s="3"/>
    </row>
    <row r="4" spans="1:8" x14ac:dyDescent="0.25">
      <c r="A4" s="105" t="s">
        <v>95</v>
      </c>
      <c r="B4" s="106"/>
      <c r="C4" s="106"/>
      <c r="D4" s="106"/>
      <c r="E4" s="4" t="s">
        <v>40</v>
      </c>
      <c r="F4" s="146"/>
      <c r="G4" s="146"/>
      <c r="H4" s="146"/>
    </row>
    <row r="5" spans="1:8" x14ac:dyDescent="0.25">
      <c r="A5" s="5" t="s">
        <v>41</v>
      </c>
      <c r="B5" s="105" t="s">
        <v>95</v>
      </c>
      <c r="C5" s="106"/>
      <c r="D5" s="106"/>
      <c r="E5" s="106"/>
      <c r="F5" s="106"/>
      <c r="G5" s="106"/>
      <c r="H5" s="106"/>
    </row>
    <row r="6" spans="1:8" x14ac:dyDescent="0.25">
      <c r="A6" s="6"/>
      <c r="B6" s="6"/>
      <c r="C6" s="6"/>
      <c r="D6" s="3"/>
      <c r="E6" s="3"/>
      <c r="F6" s="3"/>
      <c r="G6" s="3"/>
      <c r="H6" s="3"/>
    </row>
    <row r="7" spans="1:8" x14ac:dyDescent="0.25">
      <c r="A7" s="95" t="s">
        <v>96</v>
      </c>
      <c r="B7" s="121"/>
      <c r="C7" s="121"/>
      <c r="D7" s="121"/>
      <c r="E7" s="121"/>
      <c r="F7" s="121"/>
      <c r="G7" s="121"/>
      <c r="H7" s="96"/>
    </row>
    <row r="8" spans="1:8" x14ac:dyDescent="0.25">
      <c r="A8" s="131" t="s">
        <v>86</v>
      </c>
      <c r="B8" s="132"/>
      <c r="C8" s="133"/>
      <c r="D8" s="123" t="s">
        <v>97</v>
      </c>
      <c r="E8" s="124"/>
      <c r="F8" s="172" t="s">
        <v>98</v>
      </c>
      <c r="G8" s="172"/>
    </row>
    <row r="9" spans="1:8" x14ac:dyDescent="0.25">
      <c r="A9" s="190" t="s">
        <v>99</v>
      </c>
      <c r="B9" s="191"/>
      <c r="C9" s="192"/>
      <c r="D9" s="98"/>
      <c r="E9" s="100"/>
      <c r="F9" s="146"/>
      <c r="G9" s="146"/>
    </row>
    <row r="10" spans="1:8" x14ac:dyDescent="0.25">
      <c r="A10" s="194" t="s">
        <v>100</v>
      </c>
      <c r="B10" s="194"/>
      <c r="C10" s="194"/>
      <c r="D10" s="98"/>
      <c r="E10" s="100"/>
      <c r="F10" s="146"/>
      <c r="G10" s="146"/>
    </row>
    <row r="11" spans="1:8" x14ac:dyDescent="0.25">
      <c r="A11" s="194" t="s">
        <v>101</v>
      </c>
      <c r="B11" s="194"/>
      <c r="C11" s="194"/>
      <c r="D11" s="98"/>
      <c r="E11" s="100"/>
      <c r="F11" s="146"/>
      <c r="G11" s="146"/>
    </row>
    <row r="12" spans="1:8" x14ac:dyDescent="0.25">
      <c r="A12" s="194" t="s">
        <v>102</v>
      </c>
      <c r="B12" s="194"/>
      <c r="C12" s="194"/>
      <c r="D12" s="98"/>
      <c r="E12" s="100"/>
      <c r="F12" s="146"/>
      <c r="G12" s="146"/>
    </row>
    <row r="13" spans="1:8" ht="15" customHeight="1" x14ac:dyDescent="0.25">
      <c r="A13" s="193"/>
      <c r="B13" s="193"/>
      <c r="C13" s="193"/>
      <c r="D13" s="193"/>
      <c r="E13" s="193"/>
      <c r="F13" s="193"/>
      <c r="G13" s="193"/>
      <c r="H13" s="3"/>
    </row>
    <row r="14" spans="1:8" x14ac:dyDescent="0.25">
      <c r="A14" s="193"/>
      <c r="B14" s="193"/>
      <c r="C14" s="193"/>
      <c r="D14" s="193"/>
      <c r="E14" s="193"/>
      <c r="F14" s="193"/>
      <c r="G14" s="193"/>
      <c r="H14" s="3"/>
    </row>
    <row r="15" spans="1:8" ht="15" customHeight="1" x14ac:dyDescent="0.25">
      <c r="A15" s="193"/>
      <c r="B15" s="193"/>
      <c r="C15" s="193"/>
      <c r="D15" s="193"/>
      <c r="E15" s="193"/>
      <c r="F15" s="193"/>
      <c r="G15" s="193"/>
      <c r="H15" s="3"/>
    </row>
    <row r="16" spans="1:8" x14ac:dyDescent="0.25">
      <c r="A16" s="193"/>
      <c r="B16" s="193"/>
      <c r="C16" s="193"/>
      <c r="D16" s="193"/>
      <c r="E16" s="193"/>
      <c r="F16" s="193"/>
      <c r="G16" s="193"/>
      <c r="H16" s="3"/>
    </row>
    <row r="17" spans="1:8" x14ac:dyDescent="0.25">
      <c r="A17" s="193"/>
      <c r="B17" s="193"/>
      <c r="C17" s="193"/>
      <c r="D17" s="193"/>
      <c r="E17" s="193"/>
      <c r="F17" s="193"/>
      <c r="G17" s="193"/>
      <c r="H17" s="3"/>
    </row>
    <row r="18" spans="1:8" x14ac:dyDescent="0.25">
      <c r="A18" s="22"/>
      <c r="B18" s="22"/>
      <c r="C18" s="22"/>
      <c r="D18" s="22"/>
      <c r="E18" s="22"/>
      <c r="F18" s="22"/>
      <c r="G18" s="22"/>
      <c r="H18" s="3"/>
    </row>
    <row r="19" spans="1:8" x14ac:dyDescent="0.25">
      <c r="A19" s="22"/>
      <c r="B19" s="22"/>
      <c r="C19" s="22"/>
      <c r="D19" s="22"/>
      <c r="E19" s="22"/>
      <c r="F19" s="22"/>
      <c r="G19" s="22"/>
      <c r="H19" s="3"/>
    </row>
    <row r="20" spans="1:8" x14ac:dyDescent="0.25">
      <c r="A20" s="3"/>
      <c r="B20" s="3"/>
      <c r="C20" s="3"/>
      <c r="D20" s="3"/>
      <c r="E20" s="3"/>
      <c r="F20" s="3"/>
      <c r="G20" s="3"/>
      <c r="H20" s="3"/>
    </row>
    <row r="21" spans="1:8" x14ac:dyDescent="0.25">
      <c r="A21" s="3"/>
      <c r="B21" s="3"/>
      <c r="C21" s="3"/>
      <c r="D21" s="3"/>
      <c r="E21" s="3"/>
      <c r="F21" s="3"/>
      <c r="G21" s="3"/>
      <c r="H21" s="3"/>
    </row>
    <row r="22" spans="1:8" x14ac:dyDescent="0.25">
      <c r="A22" s="3"/>
      <c r="B22" s="3"/>
      <c r="C22" s="3"/>
      <c r="D22" s="3"/>
      <c r="E22" s="3"/>
      <c r="F22" s="3"/>
      <c r="G22" s="3"/>
      <c r="H22" s="3"/>
    </row>
    <row r="23" spans="1:8" x14ac:dyDescent="0.25">
      <c r="A23" s="3"/>
      <c r="B23" s="3"/>
      <c r="C23" s="3"/>
      <c r="D23" s="3"/>
      <c r="E23" s="3"/>
      <c r="F23" s="3"/>
      <c r="G23" s="3"/>
      <c r="H23" s="3"/>
    </row>
    <row r="24" spans="1:8" x14ac:dyDescent="0.25">
      <c r="A24" s="3"/>
      <c r="B24" s="3"/>
      <c r="C24" s="3"/>
      <c r="D24" s="3"/>
      <c r="E24" s="3"/>
      <c r="F24" s="3"/>
      <c r="G24" s="3"/>
      <c r="H24" s="3"/>
    </row>
    <row r="25" spans="1:8" x14ac:dyDescent="0.25">
      <c r="A25" s="3"/>
      <c r="B25" s="3"/>
      <c r="C25" s="3"/>
      <c r="D25" s="3"/>
      <c r="E25" s="3"/>
      <c r="F25" s="3"/>
      <c r="G25" s="3"/>
      <c r="H25" s="3"/>
    </row>
    <row r="26" spans="1:8" x14ac:dyDescent="0.25">
      <c r="A26" s="3"/>
      <c r="B26" s="3"/>
      <c r="C26" s="3"/>
      <c r="D26" s="3"/>
      <c r="E26" s="3"/>
      <c r="F26" s="3"/>
      <c r="G26" s="3"/>
      <c r="H26" s="3"/>
    </row>
    <row r="27" spans="1:8" x14ac:dyDescent="0.25">
      <c r="A27" s="3"/>
      <c r="B27" s="3"/>
      <c r="C27" s="3"/>
      <c r="D27" s="3"/>
      <c r="E27" s="3"/>
      <c r="F27" s="3"/>
      <c r="G27" s="3"/>
      <c r="H27" s="3"/>
    </row>
    <row r="28" spans="1:8" x14ac:dyDescent="0.25">
      <c r="A28" s="3"/>
      <c r="B28" s="3"/>
      <c r="C28" s="3"/>
      <c r="D28" s="3"/>
      <c r="E28" s="3"/>
      <c r="F28" s="3"/>
      <c r="G28" s="3"/>
      <c r="H28" s="3"/>
    </row>
    <row r="29" spans="1:8" x14ac:dyDescent="0.25">
      <c r="A29" s="3"/>
      <c r="B29" s="3"/>
      <c r="C29" s="3"/>
      <c r="D29" s="3"/>
      <c r="E29" s="3"/>
      <c r="F29" s="3"/>
      <c r="G29" s="3"/>
      <c r="H29" s="3"/>
    </row>
  </sheetData>
  <mergeCells count="24">
    <mergeCell ref="A17:G17"/>
    <mergeCell ref="A10:C10"/>
    <mergeCell ref="D10:E10"/>
    <mergeCell ref="F10:G10"/>
    <mergeCell ref="A11:C11"/>
    <mergeCell ref="D11:E11"/>
    <mergeCell ref="F11:G11"/>
    <mergeCell ref="A12:C12"/>
    <mergeCell ref="D12:E12"/>
    <mergeCell ref="F12:G12"/>
    <mergeCell ref="A13:G14"/>
    <mergeCell ref="A15:G16"/>
    <mergeCell ref="A8:C8"/>
    <mergeCell ref="D8:E8"/>
    <mergeCell ref="F8:G8"/>
    <mergeCell ref="A9:C9"/>
    <mergeCell ref="D9:E9"/>
    <mergeCell ref="F9:G9"/>
    <mergeCell ref="A7:H7"/>
    <mergeCell ref="A1:H1"/>
    <mergeCell ref="A2:H2"/>
    <mergeCell ref="A4:D4"/>
    <mergeCell ref="F4:H4"/>
    <mergeCell ref="B5:H5"/>
  </mergeCells>
  <pageMargins left="0.43307086614173229" right="0.23622047244094488" top="0.39370078740157483" bottom="0.39370078740157483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H36"/>
  <sheetViews>
    <sheetView view="pageLayout" topLeftCell="A16" workbookViewId="0">
      <selection activeCell="D21" sqref="D21"/>
    </sheetView>
  </sheetViews>
  <sheetFormatPr baseColWidth="10" defaultColWidth="11.42578125" defaultRowHeight="15" x14ac:dyDescent="0.25"/>
  <cols>
    <col min="1" max="1" width="12" customWidth="1"/>
    <col min="2" max="2" width="10" customWidth="1"/>
    <col min="3" max="3" width="10.7109375" customWidth="1"/>
    <col min="4" max="4" width="21" customWidth="1"/>
    <col min="5" max="5" width="21.28515625" customWidth="1"/>
    <col min="6" max="6" width="21.7109375" customWidth="1"/>
    <col min="7" max="7" width="22" customWidth="1"/>
    <col min="8" max="8" width="21.42578125" customWidth="1"/>
  </cols>
  <sheetData>
    <row r="1" spans="1:8" ht="15.75" x14ac:dyDescent="0.25">
      <c r="A1" s="110" t="str">
        <f>Accueil!A7</f>
        <v>AO-LABORATOIRES ANIOS</v>
      </c>
      <c r="B1" s="110"/>
      <c r="C1" s="110"/>
      <c r="D1" s="110"/>
      <c r="E1" s="110"/>
      <c r="F1" s="110"/>
      <c r="G1" s="110"/>
      <c r="H1" s="110"/>
    </row>
    <row r="2" spans="1:8" x14ac:dyDescent="0.25">
      <c r="A2" s="106" t="s">
        <v>9</v>
      </c>
      <c r="B2" s="106"/>
      <c r="C2" s="106"/>
      <c r="D2" s="106"/>
      <c r="E2" s="106"/>
      <c r="F2" s="106"/>
      <c r="G2" s="106"/>
      <c r="H2" s="106"/>
    </row>
    <row r="3" spans="1:8" x14ac:dyDescent="0.25">
      <c r="A3" s="3"/>
      <c r="B3" s="3"/>
      <c r="C3" s="3"/>
      <c r="D3" s="3"/>
      <c r="E3" s="3"/>
      <c r="F3" s="3"/>
      <c r="G3" s="3"/>
      <c r="H3" s="3"/>
    </row>
    <row r="4" spans="1:8" x14ac:dyDescent="0.25">
      <c r="A4" s="105" t="s">
        <v>103</v>
      </c>
      <c r="B4" s="106"/>
      <c r="C4" s="106"/>
      <c r="D4" s="106"/>
      <c r="E4" s="4" t="s">
        <v>40</v>
      </c>
      <c r="F4" s="146"/>
      <c r="G4" s="146"/>
      <c r="H4" s="146"/>
    </row>
    <row r="5" spans="1:8" x14ac:dyDescent="0.25">
      <c r="A5" s="5" t="s">
        <v>41</v>
      </c>
      <c r="B5" s="105" t="s">
        <v>103</v>
      </c>
      <c r="C5" s="106"/>
      <c r="D5" s="106"/>
      <c r="E5" s="106"/>
      <c r="F5" s="106"/>
      <c r="G5" s="106"/>
      <c r="H5" s="106"/>
    </row>
    <row r="6" spans="1:8" x14ac:dyDescent="0.25">
      <c r="A6" s="6"/>
      <c r="B6" s="6"/>
      <c r="C6" s="6"/>
      <c r="D6" s="3"/>
      <c r="E6" s="3"/>
      <c r="F6" s="3"/>
      <c r="G6" s="3"/>
      <c r="H6" s="3"/>
    </row>
    <row r="7" spans="1:8" x14ac:dyDescent="0.25">
      <c r="A7" s="111" t="s">
        <v>96</v>
      </c>
      <c r="B7" s="111"/>
      <c r="C7" s="111"/>
      <c r="D7" s="111"/>
      <c r="E7" s="111"/>
      <c r="F7" s="111"/>
      <c r="G7" s="111"/>
      <c r="H7" s="7"/>
    </row>
    <row r="8" spans="1:8" x14ac:dyDescent="0.25">
      <c r="A8" s="131" t="s">
        <v>104</v>
      </c>
      <c r="B8" s="132"/>
      <c r="C8" s="133"/>
      <c r="D8" s="123" t="s">
        <v>81</v>
      </c>
      <c r="E8" s="176"/>
      <c r="F8" s="176"/>
      <c r="G8" s="124"/>
      <c r="H8" s="3"/>
    </row>
    <row r="9" spans="1:8" x14ac:dyDescent="0.25">
      <c r="A9" s="190" t="s">
        <v>147</v>
      </c>
      <c r="B9" s="191"/>
      <c r="C9" s="192"/>
      <c r="D9" s="98"/>
      <c r="E9" s="99"/>
      <c r="F9" s="99"/>
      <c r="G9" s="100"/>
      <c r="H9" s="3"/>
    </row>
    <row r="10" spans="1:8" x14ac:dyDescent="0.25">
      <c r="A10" s="194" t="s">
        <v>148</v>
      </c>
      <c r="B10" s="194"/>
      <c r="C10" s="194"/>
      <c r="D10" s="98"/>
      <c r="E10" s="99"/>
      <c r="F10" s="99"/>
      <c r="G10" s="100"/>
      <c r="H10" s="3"/>
    </row>
    <row r="11" spans="1:8" x14ac:dyDescent="0.25">
      <c r="A11" s="3"/>
      <c r="B11" s="3"/>
      <c r="C11" s="3"/>
      <c r="D11" s="3"/>
      <c r="E11" s="3"/>
      <c r="F11" s="3"/>
      <c r="G11" s="3"/>
      <c r="H11" s="3"/>
    </row>
    <row r="12" spans="1:8" x14ac:dyDescent="0.25">
      <c r="A12" s="3"/>
      <c r="B12" s="3"/>
      <c r="C12" s="3"/>
      <c r="D12" s="3"/>
      <c r="E12" s="3"/>
      <c r="F12" s="3"/>
      <c r="G12" s="3"/>
      <c r="H12" s="3"/>
    </row>
    <row r="13" spans="1:8" x14ac:dyDescent="0.25">
      <c r="A13" s="3" t="s">
        <v>105</v>
      </c>
      <c r="B13" s="3"/>
      <c r="C13" s="3"/>
      <c r="D13" s="3"/>
      <c r="E13" s="3"/>
      <c r="F13" s="3"/>
      <c r="G13" s="3"/>
      <c r="H13" s="3"/>
    </row>
    <row r="14" spans="1:8" x14ac:dyDescent="0.25">
      <c r="A14" s="3" t="s">
        <v>106</v>
      </c>
      <c r="B14" s="3"/>
      <c r="C14" s="3"/>
      <c r="D14" s="3"/>
      <c r="E14" s="3"/>
      <c r="F14" s="3"/>
      <c r="G14" s="3"/>
      <c r="H14" s="3"/>
    </row>
    <row r="15" spans="1:8" x14ac:dyDescent="0.25">
      <c r="A15" s="56" t="s">
        <v>107</v>
      </c>
      <c r="B15" s="3"/>
      <c r="C15" s="3"/>
      <c r="D15" s="3"/>
      <c r="E15" s="3"/>
      <c r="F15" s="3"/>
      <c r="G15" s="3"/>
      <c r="H15" s="3"/>
    </row>
    <row r="16" spans="1:8" x14ac:dyDescent="0.25">
      <c r="A16" s="3"/>
      <c r="B16" s="3"/>
      <c r="C16" s="3"/>
      <c r="D16" s="3"/>
      <c r="E16" s="3"/>
      <c r="F16" s="3"/>
      <c r="G16" s="3"/>
      <c r="H16" s="3"/>
    </row>
    <row r="17" spans="1:8" x14ac:dyDescent="0.25">
      <c r="A17" s="3"/>
      <c r="B17" s="3"/>
      <c r="C17" s="3"/>
      <c r="D17" s="3"/>
      <c r="E17" s="3"/>
      <c r="F17" s="3"/>
      <c r="G17" s="3"/>
      <c r="H17" s="3"/>
    </row>
    <row r="18" spans="1:8" ht="30" x14ac:dyDescent="0.25">
      <c r="A18" s="122"/>
      <c r="B18" s="122"/>
      <c r="C18" s="122"/>
      <c r="D18" s="28" t="s">
        <v>108</v>
      </c>
      <c r="E18" s="111" t="s">
        <v>109</v>
      </c>
      <c r="F18" s="111"/>
      <c r="G18" s="25" t="s">
        <v>49</v>
      </c>
      <c r="H18" s="3"/>
    </row>
    <row r="19" spans="1:8" x14ac:dyDescent="0.25">
      <c r="A19" s="146" t="s">
        <v>145</v>
      </c>
      <c r="B19" s="146"/>
      <c r="C19" s="146"/>
      <c r="D19" s="30">
        <f>G31</f>
        <v>1862928</v>
      </c>
      <c r="E19" s="146"/>
      <c r="F19" s="146"/>
      <c r="G19" s="29">
        <v>0</v>
      </c>
      <c r="H19" s="3"/>
    </row>
    <row r="20" spans="1:8" x14ac:dyDescent="0.25">
      <c r="A20" s="157" t="s">
        <v>146</v>
      </c>
      <c r="B20" s="196"/>
      <c r="C20" s="158"/>
      <c r="D20" s="30">
        <f>G32</f>
        <v>1068048</v>
      </c>
      <c r="E20" s="146"/>
      <c r="F20" s="146"/>
      <c r="G20" s="29">
        <v>0</v>
      </c>
      <c r="H20" s="3"/>
    </row>
    <row r="21" spans="1:8" x14ac:dyDescent="0.25">
      <c r="A21" s="3"/>
      <c r="B21" s="3"/>
      <c r="C21" s="3"/>
      <c r="D21" s="3"/>
      <c r="E21" s="3"/>
      <c r="F21" s="3"/>
      <c r="G21" s="3"/>
      <c r="H21" s="3"/>
    </row>
    <row r="22" spans="1:8" x14ac:dyDescent="0.25">
      <c r="A22" s="3"/>
      <c r="B22" s="3"/>
      <c r="C22" s="3"/>
      <c r="D22" s="3"/>
      <c r="E22" s="3"/>
      <c r="F22" s="3"/>
      <c r="G22" s="3"/>
      <c r="H22" s="3"/>
    </row>
    <row r="23" spans="1:8" x14ac:dyDescent="0.25">
      <c r="A23" s="3"/>
      <c r="B23" s="3"/>
      <c r="C23" s="3"/>
      <c r="D23" s="3"/>
      <c r="E23" s="146" t="s">
        <v>110</v>
      </c>
      <c r="F23" s="146"/>
      <c r="G23" s="29">
        <v>0</v>
      </c>
      <c r="H23" s="3"/>
    </row>
    <row r="24" spans="1:8" x14ac:dyDescent="0.25">
      <c r="A24" s="3"/>
      <c r="B24" s="3"/>
      <c r="C24" s="3"/>
      <c r="D24" s="3"/>
      <c r="E24" s="146" t="s">
        <v>111</v>
      </c>
      <c r="F24" s="146"/>
      <c r="G24" s="29">
        <v>0</v>
      </c>
      <c r="H24" s="3"/>
    </row>
    <row r="25" spans="1:8" x14ac:dyDescent="0.25">
      <c r="A25" s="3"/>
      <c r="B25" s="3"/>
      <c r="C25" s="3"/>
      <c r="D25" s="3"/>
      <c r="E25" s="3"/>
      <c r="F25" s="3"/>
      <c r="G25" s="3"/>
      <c r="H25" s="3"/>
    </row>
    <row r="26" spans="1:8" x14ac:dyDescent="0.25">
      <c r="A26" s="3"/>
      <c r="B26" s="3"/>
      <c r="C26" s="3"/>
      <c r="D26" s="3"/>
      <c r="E26" s="3"/>
      <c r="F26" s="3"/>
      <c r="G26" s="3"/>
      <c r="H26" s="3"/>
    </row>
    <row r="27" spans="1:8" x14ac:dyDescent="0.25">
      <c r="A27" s="195" t="s">
        <v>149</v>
      </c>
      <c r="B27" s="195"/>
      <c r="C27" s="195"/>
      <c r="D27" s="195"/>
      <c r="E27" s="195"/>
      <c r="F27" s="195"/>
      <c r="G27" s="195"/>
      <c r="H27" s="195"/>
    </row>
    <row r="28" spans="1:8" x14ac:dyDescent="0.25">
      <c r="A28" s="195"/>
      <c r="B28" s="195"/>
      <c r="C28" s="195"/>
      <c r="D28" s="195"/>
      <c r="E28" s="195"/>
      <c r="F28" s="195"/>
      <c r="G28" s="195"/>
      <c r="H28" s="195"/>
    </row>
    <row r="29" spans="1:8" x14ac:dyDescent="0.25">
      <c r="C29" s="3"/>
      <c r="D29" s="3"/>
      <c r="E29" s="3"/>
      <c r="F29" s="3"/>
      <c r="G29" s="3"/>
      <c r="H29" s="3"/>
    </row>
    <row r="30" spans="1:8" x14ac:dyDescent="0.25">
      <c r="B30" s="3"/>
      <c r="C30" s="3"/>
      <c r="D30" s="55" t="s">
        <v>89</v>
      </c>
      <c r="E30" s="55" t="s">
        <v>90</v>
      </c>
      <c r="F30" s="55" t="s">
        <v>152</v>
      </c>
      <c r="G30" s="55" t="s">
        <v>49</v>
      </c>
      <c r="H30" s="3"/>
    </row>
    <row r="31" spans="1:8" ht="34.5" customHeight="1" x14ac:dyDescent="0.25">
      <c r="B31" s="159" t="s">
        <v>150</v>
      </c>
      <c r="C31" s="160"/>
      <c r="D31" s="30">
        <f>46884*12</f>
        <v>562608</v>
      </c>
      <c r="E31" s="30">
        <f>18513*12</f>
        <v>222156</v>
      </c>
      <c r="F31" s="30">
        <f>89847*12</f>
        <v>1078164</v>
      </c>
      <c r="G31" s="30">
        <f>SUM(D31:F31)</f>
        <v>1862928</v>
      </c>
      <c r="H31" s="3"/>
    </row>
    <row r="32" spans="1:8" ht="33" customHeight="1" x14ac:dyDescent="0.25">
      <c r="B32" s="159" t="s">
        <v>151</v>
      </c>
      <c r="C32" s="160"/>
      <c r="D32" s="30">
        <f>81*12</f>
        <v>972</v>
      </c>
      <c r="E32" s="30">
        <f>43698*12</f>
        <v>524376</v>
      </c>
      <c r="F32" s="30">
        <f>45225*12</f>
        <v>542700</v>
      </c>
      <c r="G32" s="30">
        <f>SUM(D32:F32)</f>
        <v>1068048</v>
      </c>
      <c r="H32" s="3"/>
    </row>
    <row r="33" spans="4:8" x14ac:dyDescent="0.25">
      <c r="D33" s="30">
        <f>D32+D31</f>
        <v>563580</v>
      </c>
      <c r="E33" s="30">
        <f t="shared" ref="E33:F33" si="0">E32+E31</f>
        <v>746532</v>
      </c>
      <c r="F33" s="30">
        <f t="shared" si="0"/>
        <v>1620864</v>
      </c>
      <c r="G33" s="30">
        <f>G31+G32</f>
        <v>2930976</v>
      </c>
      <c r="H33" s="3"/>
    </row>
    <row r="34" spans="4:8" x14ac:dyDescent="0.25">
      <c r="H34" s="3"/>
    </row>
    <row r="35" spans="4:8" x14ac:dyDescent="0.25">
      <c r="H35" s="3"/>
    </row>
    <row r="36" spans="4:8" x14ac:dyDescent="0.25">
      <c r="H36" s="3"/>
    </row>
  </sheetData>
  <mergeCells count="23">
    <mergeCell ref="E23:F23"/>
    <mergeCell ref="A18:C18"/>
    <mergeCell ref="E18:F18"/>
    <mergeCell ref="E19:F19"/>
    <mergeCell ref="E20:F20"/>
    <mergeCell ref="A19:C19"/>
    <mergeCell ref="A20:C20"/>
    <mergeCell ref="A27:H28"/>
    <mergeCell ref="B31:C31"/>
    <mergeCell ref="B32:C32"/>
    <mergeCell ref="A7:G7"/>
    <mergeCell ref="A1:H1"/>
    <mergeCell ref="A2:H2"/>
    <mergeCell ref="A4:D4"/>
    <mergeCell ref="F4:H4"/>
    <mergeCell ref="B5:H5"/>
    <mergeCell ref="A8:C8"/>
    <mergeCell ref="D8:G8"/>
    <mergeCell ref="A9:C9"/>
    <mergeCell ref="A10:C10"/>
    <mergeCell ref="D9:G9"/>
    <mergeCell ref="D10:G10"/>
    <mergeCell ref="E24:F24"/>
  </mergeCells>
  <pageMargins left="0.43307086614173229" right="0.23622047244094488" top="0.39370078740157483" bottom="0.39370078740157483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AA37C3-C82F-4ACF-803B-2342C5A214B3}">
  <dimension ref="A1:H35"/>
  <sheetViews>
    <sheetView tabSelected="1" view="pageLayout" workbookViewId="0">
      <selection activeCell="G11" sqref="A1:XFD1048576"/>
    </sheetView>
  </sheetViews>
  <sheetFormatPr baseColWidth="10" defaultColWidth="11.42578125" defaultRowHeight="15" x14ac:dyDescent="0.25"/>
  <cols>
    <col min="1" max="1" width="12" customWidth="1"/>
    <col min="2" max="2" width="10" customWidth="1"/>
    <col min="3" max="3" width="10.7109375" customWidth="1"/>
    <col min="4" max="4" width="21" customWidth="1"/>
    <col min="5" max="5" width="21.28515625" customWidth="1"/>
    <col min="6" max="6" width="21.7109375" customWidth="1"/>
    <col min="7" max="7" width="22" customWidth="1"/>
    <col min="8" max="8" width="21.42578125" customWidth="1"/>
  </cols>
  <sheetData>
    <row r="1" spans="1:8" ht="15.75" x14ac:dyDescent="0.25">
      <c r="A1" s="110" t="str">
        <f>Maintenance!A1</f>
        <v>AO-LABORATOIRES ANIOS</v>
      </c>
      <c r="B1" s="110"/>
      <c r="C1" s="110"/>
      <c r="D1" s="110"/>
      <c r="E1" s="110"/>
      <c r="F1" s="110"/>
      <c r="G1" s="110"/>
      <c r="H1" s="110"/>
    </row>
    <row r="2" spans="1:8" x14ac:dyDescent="0.25">
      <c r="A2" s="106" t="s">
        <v>155</v>
      </c>
      <c r="B2" s="106"/>
      <c r="C2" s="106"/>
      <c r="D2" s="106"/>
      <c r="E2" s="106"/>
      <c r="F2" s="106"/>
      <c r="G2" s="106"/>
      <c r="H2" s="106"/>
    </row>
    <row r="3" spans="1:8" x14ac:dyDescent="0.25">
      <c r="A3" s="3"/>
      <c r="B3" s="3"/>
      <c r="C3" s="3"/>
      <c r="D3" s="3"/>
      <c r="E3" s="3"/>
      <c r="F3" s="3"/>
      <c r="G3" s="3"/>
      <c r="H3" s="3"/>
    </row>
    <row r="4" spans="1:8" x14ac:dyDescent="0.25">
      <c r="A4" s="113"/>
      <c r="B4" s="113"/>
      <c r="C4" s="113"/>
      <c r="D4" s="113"/>
      <c r="E4" s="3"/>
      <c r="F4" s="119"/>
      <c r="G4" s="119"/>
      <c r="H4" s="119"/>
    </row>
    <row r="5" spans="1:8" x14ac:dyDescent="0.25">
      <c r="A5" s="3"/>
      <c r="B5" s="57"/>
      <c r="C5" s="57"/>
      <c r="D5" s="25" t="s">
        <v>156</v>
      </c>
      <c r="E5" s="25" t="s">
        <v>157</v>
      </c>
      <c r="F5" s="36"/>
      <c r="G5" s="36"/>
    </row>
    <row r="6" spans="1:8" x14ac:dyDescent="0.25">
      <c r="A6" s="111" t="s">
        <v>158</v>
      </c>
      <c r="B6" s="111"/>
      <c r="C6" s="95"/>
      <c r="D6" s="58">
        <f>'1.Imprimante loc. A4 CL 20 ppm'!L16</f>
        <v>0</v>
      </c>
      <c r="E6" s="58">
        <f>'1.Imprimante loc. A4 CL 20 ppm'!Q17</f>
        <v>0</v>
      </c>
      <c r="F6" s="59"/>
      <c r="G6" s="59"/>
    </row>
    <row r="7" spans="1:8" x14ac:dyDescent="0.25">
      <c r="A7" s="111" t="s">
        <v>159</v>
      </c>
      <c r="B7" s="111"/>
      <c r="C7" s="95"/>
      <c r="D7" s="58">
        <f>'2.Imprimante Dtal A4 N&amp;B 40 ppm'!L17</f>
        <v>0</v>
      </c>
      <c r="E7" s="58">
        <f>'2.Imprimante Dtal A4 N&amp;B 40 ppm'!Q18</f>
        <v>0</v>
      </c>
      <c r="F7" s="59"/>
      <c r="G7" s="59"/>
    </row>
    <row r="8" spans="1:8" x14ac:dyDescent="0.25">
      <c r="A8" s="111" t="s">
        <v>160</v>
      </c>
      <c r="B8" s="111"/>
      <c r="C8" s="95"/>
      <c r="D8" s="58">
        <f>'3.Imprimante Dtal A4 N&amp;B 60 ppm'!L17</f>
        <v>0</v>
      </c>
      <c r="E8" s="58">
        <f>'3.Imprimante Dtal A4 N&amp;B 60 ppm'!Q18</f>
        <v>0</v>
      </c>
      <c r="F8" s="59"/>
      <c r="G8" s="59"/>
    </row>
    <row r="9" spans="1:8" x14ac:dyDescent="0.25">
      <c r="A9" s="111" t="s">
        <v>161</v>
      </c>
      <c r="B9" s="111"/>
      <c r="C9" s="95"/>
      <c r="D9" s="58">
        <f>'4.MFP Local A4 CL 25 ppm'!L17</f>
        <v>0</v>
      </c>
      <c r="E9" s="58">
        <f>'4.MFP Local A4 CL 25 ppm'!Q18</f>
        <v>0</v>
      </c>
      <c r="F9" s="59"/>
      <c r="G9" s="59"/>
    </row>
    <row r="10" spans="1:8" x14ac:dyDescent="0.25">
      <c r="A10" s="111" t="s">
        <v>162</v>
      </c>
      <c r="B10" s="111"/>
      <c r="C10" s="95"/>
      <c r="D10" s="58">
        <f>'5.MFP Déptal A4 N&amp;B 35 ppm'!L20</f>
        <v>0</v>
      </c>
      <c r="E10" s="58">
        <f>'5.MFP Déptal A4 N&amp;B 35 ppm'!Q21</f>
        <v>0</v>
      </c>
      <c r="F10" s="59"/>
      <c r="G10" s="59"/>
    </row>
    <row r="11" spans="1:8" x14ac:dyDescent="0.25">
      <c r="A11" s="111" t="s">
        <v>163</v>
      </c>
      <c r="B11" s="111"/>
      <c r="C11" s="95"/>
      <c r="D11" s="58">
        <f>'6.MFP Déptal A4 CL 35 ppm'!L22</f>
        <v>0</v>
      </c>
      <c r="E11" s="58">
        <f>'6.MFP Déptal A4 CL 35 ppm'!Q23</f>
        <v>0</v>
      </c>
      <c r="F11" s="59"/>
      <c r="G11" s="59"/>
    </row>
    <row r="12" spans="1:8" x14ac:dyDescent="0.25">
      <c r="A12" s="111" t="s">
        <v>164</v>
      </c>
      <c r="B12" s="111"/>
      <c r="C12" s="95"/>
      <c r="D12" s="58">
        <f>'7.MFP Local A3 CL 25 ppm'!L22</f>
        <v>0</v>
      </c>
      <c r="E12" s="58">
        <f>'7.MFP Local A3 CL 25 ppm'!Q23</f>
        <v>0</v>
      </c>
      <c r="F12" s="59"/>
      <c r="G12" s="59"/>
    </row>
    <row r="13" spans="1:8" x14ac:dyDescent="0.25">
      <c r="A13" s="111" t="s">
        <v>168</v>
      </c>
      <c r="B13" s="111"/>
      <c r="C13" s="95"/>
      <c r="D13" s="58">
        <f>'8.MFP Déptal A3 CL 45 ppm'!L19</f>
        <v>0</v>
      </c>
      <c r="E13" s="58">
        <f>'8.MFP Déptal A3 CL 45 ppm'!Q20</f>
        <v>0</v>
      </c>
      <c r="F13" s="59"/>
      <c r="G13" s="59"/>
    </row>
    <row r="14" spans="1:8" x14ac:dyDescent="0.25">
      <c r="A14" s="111" t="s">
        <v>169</v>
      </c>
      <c r="B14" s="111"/>
      <c r="C14" s="95"/>
      <c r="D14" s="58">
        <f>'9.MFP Déptal A3 N&amp;B 55 ppm'!L18</f>
        <v>0</v>
      </c>
      <c r="E14" s="58">
        <f>'9.MFP Déptal A3 N&amp;B 55 ppm'!Q19</f>
        <v>0</v>
      </c>
      <c r="F14" s="59"/>
      <c r="G14" s="59"/>
    </row>
    <row r="15" spans="1:8" x14ac:dyDescent="0.25">
      <c r="A15" s="111" t="s">
        <v>165</v>
      </c>
      <c r="B15" s="111"/>
      <c r="C15" s="111"/>
      <c r="D15" s="60">
        <f>'Logiciel PAPERCUT'!K27</f>
        <v>0</v>
      </c>
      <c r="E15" s="60">
        <f>'Logiciel PAPERCUT'!P27</f>
        <v>0</v>
      </c>
      <c r="F15" s="59"/>
      <c r="G15" s="59"/>
    </row>
    <row r="16" spans="1:8" x14ac:dyDescent="0.25">
      <c r="A16" s="111" t="s">
        <v>166</v>
      </c>
      <c r="B16" s="111"/>
      <c r="C16" s="111"/>
      <c r="D16" s="60">
        <f>'Logiciel supervision-compteurs'!L11</f>
        <v>0</v>
      </c>
      <c r="E16" s="60">
        <f>'Logiciel supervision-compteurs'!Q12</f>
        <v>0</v>
      </c>
      <c r="F16" s="59"/>
      <c r="G16" s="59"/>
    </row>
    <row r="17" spans="1:8" x14ac:dyDescent="0.25">
      <c r="A17" s="111" t="s">
        <v>76</v>
      </c>
      <c r="B17" s="111"/>
      <c r="C17" s="111"/>
      <c r="D17" s="60">
        <f>Formations!M16</f>
        <v>0</v>
      </c>
      <c r="E17" s="60">
        <f>D17</f>
        <v>0</v>
      </c>
      <c r="F17" s="59"/>
      <c r="G17" s="59"/>
    </row>
    <row r="18" spans="1:8" x14ac:dyDescent="0.25">
      <c r="A18" s="111" t="s">
        <v>167</v>
      </c>
      <c r="B18" s="111"/>
      <c r="C18" s="111"/>
      <c r="D18" s="60">
        <f>'Livraison-Installation'!M18</f>
        <v>0</v>
      </c>
      <c r="E18" s="60">
        <f>D18</f>
        <v>0</v>
      </c>
      <c r="F18" s="59"/>
      <c r="G18" s="59"/>
    </row>
    <row r="19" spans="1:8" x14ac:dyDescent="0.25">
      <c r="A19" s="111" t="s">
        <v>103</v>
      </c>
      <c r="B19" s="111"/>
      <c r="C19" s="111"/>
      <c r="D19" s="61">
        <f>Maintenance!G24</f>
        <v>0</v>
      </c>
      <c r="E19" s="61">
        <f>D19</f>
        <v>0</v>
      </c>
      <c r="F19" s="64"/>
      <c r="G19" s="59"/>
    </row>
    <row r="20" spans="1:8" x14ac:dyDescent="0.25">
      <c r="A20" s="117" t="s">
        <v>49</v>
      </c>
      <c r="B20" s="117"/>
      <c r="C20" s="117"/>
      <c r="D20" s="62">
        <f>SUM(D6:D19)</f>
        <v>0</v>
      </c>
      <c r="E20" s="62">
        <f>SUM(E6:E19)</f>
        <v>0</v>
      </c>
      <c r="F20" s="66"/>
      <c r="G20" s="59"/>
    </row>
    <row r="21" spans="1:8" x14ac:dyDescent="0.25">
      <c r="A21" s="122"/>
      <c r="B21" s="122"/>
      <c r="C21" s="122"/>
      <c r="D21" s="63"/>
      <c r="E21" s="199"/>
      <c r="F21" s="199"/>
      <c r="G21" s="66"/>
      <c r="H21" s="59"/>
    </row>
    <row r="22" spans="1:8" x14ac:dyDescent="0.25">
      <c r="A22" s="119"/>
      <c r="B22" s="119"/>
      <c r="C22" s="119"/>
      <c r="D22" s="65"/>
      <c r="E22" s="200"/>
      <c r="F22" s="200"/>
      <c r="G22" s="3"/>
      <c r="H22" s="3"/>
    </row>
    <row r="23" spans="1:8" x14ac:dyDescent="0.25">
      <c r="A23" s="201"/>
      <c r="B23" s="201"/>
      <c r="C23" s="201"/>
      <c r="D23" s="65"/>
      <c r="E23" s="200"/>
      <c r="F23" s="200"/>
      <c r="G23" s="67"/>
      <c r="H23" s="3"/>
    </row>
    <row r="24" spans="1:8" x14ac:dyDescent="0.25">
      <c r="A24" s="3"/>
      <c r="B24" s="3"/>
      <c r="C24" s="3"/>
      <c r="D24" s="3"/>
      <c r="E24" s="3"/>
      <c r="F24" s="3"/>
      <c r="G24" s="67"/>
      <c r="H24" s="3"/>
    </row>
    <row r="25" spans="1:8" x14ac:dyDescent="0.25">
      <c r="A25" s="3"/>
      <c r="B25" s="3"/>
      <c r="C25" s="3"/>
      <c r="D25" s="3"/>
      <c r="E25" s="119"/>
      <c r="F25" s="119"/>
      <c r="G25" s="3"/>
      <c r="H25" s="3"/>
    </row>
    <row r="26" spans="1:8" x14ac:dyDescent="0.25">
      <c r="A26" s="3"/>
      <c r="B26" s="3"/>
      <c r="C26" s="3"/>
      <c r="D26" s="3"/>
      <c r="E26" s="119"/>
      <c r="F26" s="119"/>
      <c r="G26" s="3"/>
      <c r="H26" s="3"/>
    </row>
    <row r="27" spans="1:8" x14ac:dyDescent="0.25">
      <c r="A27" s="3"/>
      <c r="B27" s="3"/>
      <c r="C27" s="3"/>
      <c r="D27" s="3"/>
      <c r="E27" s="3"/>
      <c r="F27" s="3"/>
      <c r="G27" s="3"/>
      <c r="H27" s="3"/>
    </row>
    <row r="28" spans="1:8" x14ac:dyDescent="0.25">
      <c r="A28" s="3"/>
      <c r="B28" s="3"/>
      <c r="C28" s="3"/>
      <c r="D28" s="3"/>
      <c r="E28" s="3"/>
      <c r="F28" s="3"/>
      <c r="G28" s="113"/>
      <c r="H28" s="113"/>
    </row>
    <row r="29" spans="1:8" x14ac:dyDescent="0.25">
      <c r="A29" s="3"/>
      <c r="B29" s="3"/>
      <c r="C29" s="3"/>
      <c r="D29" s="3"/>
      <c r="E29" s="3"/>
      <c r="F29" s="3"/>
      <c r="G29" s="198"/>
      <c r="H29" s="198"/>
    </row>
    <row r="30" spans="1:8" x14ac:dyDescent="0.25">
      <c r="B30" s="3"/>
      <c r="C30" s="113"/>
      <c r="D30" s="113"/>
      <c r="E30" s="113"/>
      <c r="F30" s="113"/>
      <c r="G30" s="198"/>
      <c r="H30" s="198"/>
    </row>
    <row r="31" spans="1:8" x14ac:dyDescent="0.25">
      <c r="A31" s="113"/>
      <c r="B31" s="113"/>
      <c r="C31" s="198"/>
      <c r="D31" s="198"/>
      <c r="E31" s="198"/>
      <c r="F31" s="198"/>
      <c r="G31" s="198"/>
      <c r="H31" s="198"/>
    </row>
    <row r="32" spans="1:8" x14ac:dyDescent="0.25">
      <c r="A32" s="113"/>
      <c r="B32" s="113"/>
      <c r="C32" s="198"/>
      <c r="D32" s="198"/>
      <c r="E32" s="198"/>
      <c r="F32" s="198"/>
      <c r="G32" s="197"/>
      <c r="H32" s="197"/>
    </row>
    <row r="33" spans="1:8" x14ac:dyDescent="0.25">
      <c r="A33" s="113"/>
      <c r="B33" s="113"/>
      <c r="C33" s="198"/>
      <c r="D33" s="198"/>
      <c r="E33" s="198"/>
      <c r="F33" s="198"/>
      <c r="G33" s="3"/>
      <c r="H33" s="3"/>
    </row>
    <row r="34" spans="1:8" x14ac:dyDescent="0.25">
      <c r="A34" s="113"/>
      <c r="B34" s="113"/>
      <c r="C34" s="197"/>
      <c r="D34" s="197"/>
      <c r="E34" s="197"/>
      <c r="F34" s="197"/>
    </row>
    <row r="35" spans="1:8" x14ac:dyDescent="0.25">
      <c r="A35" s="3"/>
      <c r="B35" s="3"/>
      <c r="C35" s="3"/>
      <c r="D35" s="3"/>
      <c r="E35" s="3"/>
      <c r="F35" s="3"/>
    </row>
  </sheetData>
  <mergeCells count="46">
    <mergeCell ref="A15:C15"/>
    <mergeCell ref="A1:H1"/>
    <mergeCell ref="A2:H2"/>
    <mergeCell ref="A4:D4"/>
    <mergeCell ref="F4:H4"/>
    <mergeCell ref="A6:C6"/>
    <mergeCell ref="A7:C7"/>
    <mergeCell ref="A8:C8"/>
    <mergeCell ref="A9:C9"/>
    <mergeCell ref="A10:C10"/>
    <mergeCell ref="A11:C11"/>
    <mergeCell ref="A12:C12"/>
    <mergeCell ref="E25:F25"/>
    <mergeCell ref="A16:C16"/>
    <mergeCell ref="A17:C17"/>
    <mergeCell ref="A18:C18"/>
    <mergeCell ref="A19:C19"/>
    <mergeCell ref="A20:C20"/>
    <mergeCell ref="A21:C21"/>
    <mergeCell ref="E21:F21"/>
    <mergeCell ref="A22:C22"/>
    <mergeCell ref="E22:F22"/>
    <mergeCell ref="A23:C23"/>
    <mergeCell ref="E23:F23"/>
    <mergeCell ref="E30:F30"/>
    <mergeCell ref="G28:H28"/>
    <mergeCell ref="A31:B31"/>
    <mergeCell ref="C31:D31"/>
    <mergeCell ref="E31:F31"/>
    <mergeCell ref="G29:H29"/>
    <mergeCell ref="A34:B34"/>
    <mergeCell ref="C34:D34"/>
    <mergeCell ref="E34:F34"/>
    <mergeCell ref="G32:H32"/>
    <mergeCell ref="A13:C13"/>
    <mergeCell ref="A14:C14"/>
    <mergeCell ref="A32:B32"/>
    <mergeCell ref="C32:D32"/>
    <mergeCell ref="E32:F32"/>
    <mergeCell ref="G30:H30"/>
    <mergeCell ref="A33:B33"/>
    <mergeCell ref="C33:D33"/>
    <mergeCell ref="E33:F33"/>
    <mergeCell ref="G31:H31"/>
    <mergeCell ref="E26:F26"/>
    <mergeCell ref="C30:D30"/>
  </mergeCells>
  <pageMargins left="0.43307086614173229" right="0.23622047244094488" top="0.39370078740157483" bottom="0.3937007874015748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7"/>
  <sheetViews>
    <sheetView view="pageLayout" workbookViewId="0">
      <selection activeCell="C14" sqref="C14:D14"/>
    </sheetView>
  </sheetViews>
  <sheetFormatPr baseColWidth="10" defaultColWidth="11.42578125" defaultRowHeight="15" x14ac:dyDescent="0.25"/>
  <cols>
    <col min="1" max="1" width="12" customWidth="1"/>
    <col min="2" max="2" width="10" customWidth="1"/>
    <col min="3" max="3" width="10.7109375" customWidth="1"/>
    <col min="4" max="4" width="21" customWidth="1"/>
    <col min="5" max="5" width="21.28515625" customWidth="1"/>
    <col min="6" max="6" width="21.7109375" customWidth="1"/>
    <col min="7" max="7" width="22" customWidth="1"/>
    <col min="8" max="8" width="21.42578125" customWidth="1"/>
  </cols>
  <sheetData>
    <row r="1" spans="1:8" ht="15.75" x14ac:dyDescent="0.25">
      <c r="A1" s="110" t="str">
        <f>Accueil!A7</f>
        <v>AO-LABORATOIRES ANIOS</v>
      </c>
      <c r="B1" s="110"/>
      <c r="C1" s="110"/>
      <c r="D1" s="110"/>
      <c r="E1" s="110"/>
      <c r="F1" s="110"/>
      <c r="G1" s="110"/>
      <c r="H1" s="110"/>
    </row>
    <row r="2" spans="1:8" x14ac:dyDescent="0.25">
      <c r="A2" s="106" t="s">
        <v>9</v>
      </c>
      <c r="B2" s="106"/>
      <c r="C2" s="106"/>
      <c r="D2" s="106"/>
      <c r="E2" s="106"/>
      <c r="F2" s="106"/>
      <c r="G2" s="106"/>
      <c r="H2" s="106"/>
    </row>
    <row r="3" spans="1:8" x14ac:dyDescent="0.25">
      <c r="A3" s="3"/>
      <c r="B3" s="3"/>
      <c r="C3" s="3"/>
      <c r="D3" s="3"/>
      <c r="E3" s="3"/>
      <c r="F3" s="3"/>
      <c r="G3" s="3"/>
      <c r="H3" s="3"/>
    </row>
    <row r="4" spans="1:8" x14ac:dyDescent="0.25">
      <c r="A4" s="87" t="s">
        <v>10</v>
      </c>
      <c r="B4" s="88"/>
      <c r="C4" s="88"/>
      <c r="D4" s="88"/>
      <c r="E4" s="88"/>
      <c r="F4" s="88"/>
      <c r="G4" s="88"/>
      <c r="H4" s="88"/>
    </row>
    <row r="5" spans="1:8" x14ac:dyDescent="0.25">
      <c r="A5" s="107" t="s">
        <v>11</v>
      </c>
      <c r="B5" s="108"/>
      <c r="C5" s="108"/>
      <c r="D5" s="108"/>
      <c r="E5" s="108"/>
      <c r="F5" s="108"/>
      <c r="G5" s="108"/>
      <c r="H5" s="109"/>
    </row>
    <row r="6" spans="1:8" x14ac:dyDescent="0.25">
      <c r="A6" s="102" t="s">
        <v>12</v>
      </c>
      <c r="B6" s="103"/>
      <c r="C6" s="103"/>
      <c r="D6" s="103"/>
      <c r="E6" s="103"/>
      <c r="F6" s="103"/>
      <c r="G6" s="103"/>
      <c r="H6" s="104"/>
    </row>
    <row r="7" spans="1:8" x14ac:dyDescent="0.25">
      <c r="A7" s="3"/>
      <c r="B7" s="3"/>
      <c r="C7" s="3"/>
      <c r="D7" s="3"/>
      <c r="E7" s="3"/>
      <c r="F7" s="3"/>
      <c r="G7" s="3"/>
      <c r="H7" s="3"/>
    </row>
    <row r="8" spans="1:8" x14ac:dyDescent="0.25">
      <c r="A8" s="3"/>
      <c r="B8" s="3"/>
      <c r="C8" s="95" t="s">
        <v>13</v>
      </c>
      <c r="D8" s="96"/>
      <c r="E8" s="111" t="s">
        <v>14</v>
      </c>
      <c r="F8" s="111"/>
      <c r="G8" s="111"/>
      <c r="H8" s="3"/>
    </row>
    <row r="9" spans="1:8" x14ac:dyDescent="0.25">
      <c r="A9" s="3"/>
      <c r="B9" s="3"/>
      <c r="C9" s="93">
        <v>1</v>
      </c>
      <c r="D9" s="94"/>
      <c r="E9" s="97" t="s">
        <v>15</v>
      </c>
      <c r="F9" s="97"/>
      <c r="G9" s="97"/>
      <c r="H9" s="3"/>
    </row>
    <row r="10" spans="1:8" x14ac:dyDescent="0.25">
      <c r="A10" s="3"/>
      <c r="B10" s="3"/>
      <c r="C10" s="93">
        <v>2</v>
      </c>
      <c r="D10" s="94"/>
      <c r="E10" s="97" t="s">
        <v>16</v>
      </c>
      <c r="F10" s="97"/>
      <c r="G10" s="97"/>
      <c r="H10" s="3"/>
    </row>
    <row r="11" spans="1:8" x14ac:dyDescent="0.25">
      <c r="A11" s="3"/>
      <c r="B11" s="3"/>
      <c r="C11" s="93">
        <v>3</v>
      </c>
      <c r="D11" s="94"/>
      <c r="E11" s="97" t="s">
        <v>17</v>
      </c>
      <c r="F11" s="97"/>
      <c r="G11" s="97"/>
      <c r="H11" s="3"/>
    </row>
    <row r="12" spans="1:8" x14ac:dyDescent="0.25">
      <c r="A12" s="3"/>
      <c r="B12" s="3"/>
      <c r="C12" s="93">
        <v>4</v>
      </c>
      <c r="D12" s="94"/>
      <c r="E12" s="97" t="s">
        <v>18</v>
      </c>
      <c r="F12" s="97"/>
      <c r="G12" s="97"/>
      <c r="H12" s="3"/>
    </row>
    <row r="13" spans="1:8" x14ac:dyDescent="0.25">
      <c r="A13" s="3"/>
      <c r="B13" s="3"/>
      <c r="C13" s="93">
        <v>5</v>
      </c>
      <c r="D13" s="94"/>
      <c r="E13" s="97" t="s">
        <v>19</v>
      </c>
      <c r="F13" s="97"/>
      <c r="G13" s="97"/>
      <c r="H13" s="3"/>
    </row>
    <row r="14" spans="1:8" x14ac:dyDescent="0.25">
      <c r="A14" s="3"/>
      <c r="B14" s="3"/>
      <c r="C14" s="93">
        <v>6</v>
      </c>
      <c r="D14" s="94"/>
      <c r="E14" s="97" t="s">
        <v>20</v>
      </c>
      <c r="F14" s="97"/>
      <c r="G14" s="97"/>
      <c r="H14" s="3"/>
    </row>
    <row r="15" spans="1:8" x14ac:dyDescent="0.25">
      <c r="A15" s="3"/>
      <c r="B15" s="3"/>
      <c r="C15" s="93">
        <v>7</v>
      </c>
      <c r="D15" s="94"/>
      <c r="E15" s="97" t="s">
        <v>21</v>
      </c>
      <c r="F15" s="97"/>
      <c r="G15" s="97"/>
      <c r="H15" s="3"/>
    </row>
    <row r="16" spans="1:8" x14ac:dyDescent="0.25">
      <c r="A16" s="3"/>
      <c r="B16" s="3"/>
      <c r="C16" s="93">
        <v>8</v>
      </c>
      <c r="D16" s="94"/>
      <c r="E16" s="97" t="s">
        <v>22</v>
      </c>
      <c r="F16" s="97"/>
      <c r="G16" s="97"/>
      <c r="H16" s="3"/>
    </row>
    <row r="17" spans="1:8" x14ac:dyDescent="0.25">
      <c r="A17" s="3"/>
      <c r="B17" s="3"/>
      <c r="C17" s="93">
        <v>9</v>
      </c>
      <c r="D17" s="94"/>
      <c r="E17" s="97" t="s">
        <v>23</v>
      </c>
      <c r="F17" s="97"/>
      <c r="G17" s="97"/>
      <c r="H17" s="3"/>
    </row>
    <row r="18" spans="1:8" x14ac:dyDescent="0.25">
      <c r="A18" s="3"/>
      <c r="B18" s="3"/>
      <c r="C18" s="93">
        <v>10</v>
      </c>
      <c r="D18" s="94"/>
      <c r="E18" s="93" t="s">
        <v>24</v>
      </c>
      <c r="F18" s="101"/>
      <c r="G18" s="94"/>
      <c r="H18" s="3"/>
    </row>
    <row r="19" spans="1:8" x14ac:dyDescent="0.25">
      <c r="A19" s="3"/>
      <c r="B19" s="3"/>
      <c r="C19" s="93">
        <v>11</v>
      </c>
      <c r="D19" s="94"/>
      <c r="E19" s="93" t="s">
        <v>25</v>
      </c>
      <c r="F19" s="101"/>
      <c r="G19" s="94"/>
      <c r="H19" s="3"/>
    </row>
    <row r="20" spans="1:8" x14ac:dyDescent="0.25">
      <c r="A20" s="3"/>
      <c r="B20" s="3"/>
      <c r="C20" s="93">
        <v>12</v>
      </c>
      <c r="D20" s="94"/>
      <c r="E20" s="98" t="s">
        <v>26</v>
      </c>
      <c r="F20" s="99"/>
      <c r="G20" s="100"/>
      <c r="H20" s="3"/>
    </row>
    <row r="21" spans="1:8" x14ac:dyDescent="0.25">
      <c r="A21" s="3"/>
      <c r="B21" s="3"/>
      <c r="C21" s="93">
        <v>13</v>
      </c>
      <c r="D21" s="94"/>
      <c r="E21" s="98" t="s">
        <v>27</v>
      </c>
      <c r="F21" s="99"/>
      <c r="G21" s="100"/>
      <c r="H21" s="3"/>
    </row>
    <row r="22" spans="1:8" x14ac:dyDescent="0.25">
      <c r="A22" s="3"/>
      <c r="B22" s="3"/>
      <c r="C22" s="93">
        <v>14</v>
      </c>
      <c r="D22" s="94"/>
      <c r="E22" s="98" t="s">
        <v>28</v>
      </c>
      <c r="F22" s="99"/>
      <c r="G22" s="100"/>
      <c r="H22" s="3"/>
    </row>
    <row r="23" spans="1:8" x14ac:dyDescent="0.25">
      <c r="A23" s="3"/>
      <c r="B23" s="3"/>
      <c r="C23" s="93">
        <v>15</v>
      </c>
      <c r="D23" s="94"/>
      <c r="E23" s="98" t="s">
        <v>29</v>
      </c>
      <c r="F23" s="99"/>
      <c r="G23" s="100"/>
      <c r="H23" s="3"/>
    </row>
    <row r="24" spans="1:8" x14ac:dyDescent="0.25">
      <c r="A24" s="3"/>
      <c r="B24" s="3"/>
      <c r="C24" s="93">
        <v>16</v>
      </c>
      <c r="D24" s="94"/>
      <c r="E24" s="98" t="s">
        <v>30</v>
      </c>
      <c r="F24" s="99"/>
      <c r="G24" s="100"/>
      <c r="H24" s="3"/>
    </row>
    <row r="25" spans="1:8" x14ac:dyDescent="0.25">
      <c r="A25" s="3"/>
      <c r="B25" s="3"/>
      <c r="C25" s="93">
        <v>17</v>
      </c>
      <c r="D25" s="94"/>
      <c r="E25" s="98" t="s">
        <v>31</v>
      </c>
      <c r="F25" s="99"/>
      <c r="G25" s="100"/>
      <c r="H25" s="3"/>
    </row>
    <row r="26" spans="1:8" x14ac:dyDescent="0.25">
      <c r="A26" s="3"/>
      <c r="B26" s="3"/>
      <c r="C26" s="93">
        <v>18</v>
      </c>
      <c r="D26" s="94"/>
      <c r="E26" s="98" t="s">
        <v>32</v>
      </c>
      <c r="F26" s="99"/>
      <c r="G26" s="100"/>
      <c r="H26" s="3"/>
    </row>
    <row r="27" spans="1:8" x14ac:dyDescent="0.25">
      <c r="A27" s="3"/>
      <c r="B27" s="3"/>
      <c r="C27" s="93">
        <v>19</v>
      </c>
      <c r="D27" s="94"/>
      <c r="E27" s="98" t="s">
        <v>33</v>
      </c>
      <c r="F27" s="99"/>
      <c r="G27" s="100"/>
      <c r="H27" s="3"/>
    </row>
    <row r="28" spans="1:8" x14ac:dyDescent="0.25">
      <c r="A28" s="3"/>
      <c r="B28" s="3"/>
      <c r="C28" s="93">
        <v>20</v>
      </c>
      <c r="D28" s="94"/>
      <c r="E28" s="98" t="s">
        <v>34</v>
      </c>
      <c r="F28" s="99"/>
      <c r="G28" s="100"/>
      <c r="H28" s="3"/>
    </row>
    <row r="29" spans="1:8" x14ac:dyDescent="0.25">
      <c r="A29" s="3"/>
      <c r="B29" s="3"/>
      <c r="C29" s="93">
        <v>21</v>
      </c>
      <c r="D29" s="94"/>
      <c r="E29" s="98" t="s">
        <v>35</v>
      </c>
      <c r="F29" s="99"/>
      <c r="G29" s="100"/>
      <c r="H29" s="3"/>
    </row>
    <row r="30" spans="1:8" x14ac:dyDescent="0.25">
      <c r="A30" s="3"/>
      <c r="B30" s="3"/>
      <c r="C30" s="3"/>
      <c r="D30" s="3"/>
      <c r="E30" s="3"/>
      <c r="F30" s="3"/>
      <c r="G30" s="3"/>
      <c r="H30" s="3"/>
    </row>
    <row r="31" spans="1:8" x14ac:dyDescent="0.25">
      <c r="A31" s="3"/>
      <c r="B31" s="3"/>
      <c r="C31" s="3"/>
      <c r="D31" s="3"/>
      <c r="E31" s="3"/>
      <c r="F31" s="3"/>
      <c r="G31" s="3"/>
      <c r="H31" s="3"/>
    </row>
    <row r="32" spans="1:8" x14ac:dyDescent="0.25">
      <c r="A32" s="105" t="s">
        <v>36</v>
      </c>
      <c r="B32" s="106"/>
      <c r="C32" s="106"/>
      <c r="D32" s="106"/>
      <c r="E32" s="106"/>
      <c r="F32" s="106"/>
      <c r="G32" s="106"/>
      <c r="H32" s="106"/>
    </row>
    <row r="33" spans="1:8" x14ac:dyDescent="0.25">
      <c r="A33" s="107" t="s">
        <v>37</v>
      </c>
      <c r="B33" s="108"/>
      <c r="C33" s="108"/>
      <c r="D33" s="108"/>
      <c r="E33" s="108"/>
      <c r="F33" s="108"/>
      <c r="G33" s="108"/>
      <c r="H33" s="109"/>
    </row>
    <row r="34" spans="1:8" x14ac:dyDescent="0.25">
      <c r="A34" s="102"/>
      <c r="B34" s="103"/>
      <c r="C34" s="103"/>
      <c r="D34" s="103"/>
      <c r="E34" s="103"/>
      <c r="F34" s="103"/>
      <c r="G34" s="103"/>
      <c r="H34" s="104"/>
    </row>
    <row r="35" spans="1:8" x14ac:dyDescent="0.25">
      <c r="A35" s="3"/>
      <c r="B35" s="3"/>
      <c r="C35" s="3"/>
      <c r="D35" s="3"/>
      <c r="E35" s="3"/>
      <c r="F35" s="3"/>
      <c r="G35" s="3"/>
      <c r="H35" s="3"/>
    </row>
    <row r="36" spans="1:8" x14ac:dyDescent="0.25">
      <c r="A36" s="3"/>
      <c r="B36" s="3"/>
      <c r="C36" s="3"/>
      <c r="D36" s="3"/>
      <c r="E36" s="3"/>
      <c r="F36" s="3"/>
      <c r="G36" s="3"/>
      <c r="H36" s="3"/>
    </row>
    <row r="37" spans="1:8" x14ac:dyDescent="0.25">
      <c r="A37" s="3"/>
      <c r="B37" s="3"/>
      <c r="C37" s="3"/>
      <c r="D37" s="3"/>
      <c r="E37" s="3"/>
      <c r="F37" s="3"/>
      <c r="G37" s="3"/>
      <c r="H37" s="3"/>
    </row>
  </sheetData>
  <mergeCells count="52">
    <mergeCell ref="A34:H34"/>
    <mergeCell ref="A32:H32"/>
    <mergeCell ref="A33:H33"/>
    <mergeCell ref="A1:H1"/>
    <mergeCell ref="A2:H2"/>
    <mergeCell ref="A4:H4"/>
    <mergeCell ref="A5:H5"/>
    <mergeCell ref="A6:H6"/>
    <mergeCell ref="E8:G8"/>
    <mergeCell ref="E9:G9"/>
    <mergeCell ref="E16:G16"/>
    <mergeCell ref="E11:G11"/>
    <mergeCell ref="E12:G12"/>
    <mergeCell ref="E13:G13"/>
    <mergeCell ref="E14:G14"/>
    <mergeCell ref="E15:G15"/>
    <mergeCell ref="E10:G10"/>
    <mergeCell ref="E29:G29"/>
    <mergeCell ref="C18:D18"/>
    <mergeCell ref="C19:D19"/>
    <mergeCell ref="E18:G18"/>
    <mergeCell ref="E19:G19"/>
    <mergeCell ref="E28:G28"/>
    <mergeCell ref="C26:D26"/>
    <mergeCell ref="C27:D27"/>
    <mergeCell ref="C28:D28"/>
    <mergeCell ref="C29:D29"/>
    <mergeCell ref="E23:G23"/>
    <mergeCell ref="E24:G24"/>
    <mergeCell ref="E25:G25"/>
    <mergeCell ref="E26:G26"/>
    <mergeCell ref="E27:G27"/>
    <mergeCell ref="C17:D17"/>
    <mergeCell ref="E17:G17"/>
    <mergeCell ref="C23:D23"/>
    <mergeCell ref="C24:D24"/>
    <mergeCell ref="C25:D25"/>
    <mergeCell ref="C20:D20"/>
    <mergeCell ref="E20:G20"/>
    <mergeCell ref="C21:D21"/>
    <mergeCell ref="E21:G21"/>
    <mergeCell ref="C22:D22"/>
    <mergeCell ref="E22:G22"/>
    <mergeCell ref="C11:D11"/>
    <mergeCell ref="C9:D9"/>
    <mergeCell ref="C8:D8"/>
    <mergeCell ref="C16:D16"/>
    <mergeCell ref="C15:D15"/>
    <mergeCell ref="C14:D14"/>
    <mergeCell ref="C13:D13"/>
    <mergeCell ref="C12:D12"/>
    <mergeCell ref="C10:D10"/>
  </mergeCells>
  <pageMargins left="0.43307086614173229" right="0.23622047244094488" top="0.39370078740157483" bottom="0.3937007874015748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C58AE1-3813-486C-8D5B-8798EF24B0D1}">
  <sheetPr>
    <tabColor theme="3" tint="-0.499984740745262"/>
  </sheetPr>
  <dimension ref="A1:Q32"/>
  <sheetViews>
    <sheetView view="pageLayout" topLeftCell="F4" zoomScale="90" zoomScalePageLayoutView="90" workbookViewId="0">
      <selection activeCell="Q18" sqref="Q18"/>
    </sheetView>
  </sheetViews>
  <sheetFormatPr baseColWidth="10" defaultColWidth="11.42578125" defaultRowHeight="15" x14ac:dyDescent="0.25"/>
  <cols>
    <col min="1" max="1" width="4.140625" bestFit="1" customWidth="1"/>
    <col min="2" max="2" width="18.7109375" style="3" customWidth="1"/>
    <col min="3" max="3" width="16" style="3" customWidth="1"/>
    <col min="4" max="8" width="16.42578125" style="3" customWidth="1"/>
    <col min="9" max="9" width="16.42578125" customWidth="1"/>
    <col min="10" max="10" width="20" style="3" bestFit="1" customWidth="1"/>
    <col min="11" max="11" width="11.140625" style="3" bestFit="1" customWidth="1"/>
    <col min="12" max="12" width="19.5703125" style="3" customWidth="1"/>
    <col min="13" max="16" width="17.42578125" style="3" customWidth="1"/>
    <col min="17" max="17" width="17.42578125" customWidth="1"/>
  </cols>
  <sheetData>
    <row r="1" spans="1:17" s="3" customFormat="1" ht="17.100000000000001" customHeight="1" x14ac:dyDescent="0.25">
      <c r="B1" s="110" t="str">
        <f>Accueil!A7</f>
        <v>AO-LABORATOIRES ANIOS</v>
      </c>
      <c r="C1" s="110"/>
      <c r="D1" s="110"/>
      <c r="E1" s="110"/>
      <c r="F1" s="110"/>
      <c r="G1" s="110"/>
      <c r="H1" s="110"/>
      <c r="I1" s="110"/>
      <c r="J1" s="110" t="str">
        <f>Accueil!A7</f>
        <v>AO-LABORATOIRES ANIOS</v>
      </c>
      <c r="K1" s="110"/>
      <c r="L1" s="110"/>
      <c r="M1" s="110"/>
      <c r="N1" s="110"/>
      <c r="O1" s="110"/>
      <c r="P1" s="110"/>
      <c r="Q1" s="110"/>
    </row>
    <row r="2" spans="1:17" s="3" customFormat="1" ht="17.100000000000001" customHeight="1" x14ac:dyDescent="0.25">
      <c r="B2" s="106" t="s">
        <v>38</v>
      </c>
      <c r="C2" s="106"/>
      <c r="D2" s="106"/>
      <c r="E2" s="106"/>
      <c r="F2" s="106"/>
      <c r="G2" s="106"/>
      <c r="H2" s="106"/>
      <c r="I2" s="106"/>
      <c r="J2" s="106" t="s">
        <v>39</v>
      </c>
      <c r="K2" s="106"/>
      <c r="L2" s="106"/>
      <c r="M2" s="106"/>
      <c r="N2" s="106"/>
      <c r="O2" s="106"/>
      <c r="P2" s="106"/>
      <c r="Q2" s="106"/>
    </row>
    <row r="3" spans="1:17" s="3" customFormat="1" ht="17.100000000000001" customHeight="1" thickBot="1" x14ac:dyDescent="0.3"/>
    <row r="4" spans="1:17" s="3" customFormat="1" ht="17.100000000000001" customHeight="1" x14ac:dyDescent="0.25">
      <c r="A4" s="7">
        <v>1</v>
      </c>
      <c r="B4" s="114" t="str">
        <f>"MATERIEL N°" &amp;$A$4</f>
        <v>MATERIEL N°1</v>
      </c>
      <c r="C4" s="108" t="s">
        <v>40</v>
      </c>
      <c r="D4" s="116">
        <f>+A4</f>
        <v>1</v>
      </c>
      <c r="E4" s="116"/>
      <c r="F4" s="116"/>
      <c r="G4" s="116"/>
      <c r="H4" s="116"/>
      <c r="I4" s="116"/>
      <c r="J4" s="114" t="str">
        <f>"MATERIEL N°" &amp;$A$4</f>
        <v>MATERIEL N°1</v>
      </c>
      <c r="K4" s="108" t="s">
        <v>40</v>
      </c>
      <c r="L4" s="116">
        <f>+I4</f>
        <v>0</v>
      </c>
      <c r="M4" s="116"/>
      <c r="N4" s="116"/>
      <c r="O4" s="116"/>
      <c r="P4" s="116"/>
      <c r="Q4" s="116"/>
    </row>
    <row r="5" spans="1:17" s="3" customFormat="1" ht="17.100000000000001" customHeight="1" x14ac:dyDescent="0.25">
      <c r="B5" s="115"/>
      <c r="C5" s="103"/>
      <c r="D5" s="116"/>
      <c r="E5" s="116"/>
      <c r="F5" s="116"/>
      <c r="G5" s="116"/>
      <c r="H5" s="116"/>
      <c r="I5" s="116"/>
      <c r="J5" s="115"/>
      <c r="K5" s="103"/>
      <c r="L5" s="116"/>
      <c r="M5" s="116"/>
      <c r="N5" s="116"/>
      <c r="O5" s="116"/>
      <c r="P5" s="116"/>
      <c r="Q5" s="116"/>
    </row>
    <row r="6" spans="1:17" s="3" customFormat="1" ht="17.100000000000001" customHeight="1" x14ac:dyDescent="0.25">
      <c r="B6" s="24"/>
      <c r="C6" s="24"/>
      <c r="D6" s="2"/>
      <c r="E6" s="2"/>
      <c r="F6" s="2"/>
      <c r="G6" s="2"/>
      <c r="H6" s="2"/>
      <c r="I6" s="2"/>
      <c r="J6" s="24"/>
      <c r="K6" s="24"/>
      <c r="L6" s="24"/>
      <c r="M6" s="2"/>
      <c r="N6" s="2"/>
      <c r="O6" s="2"/>
      <c r="P6" s="2"/>
      <c r="Q6" s="2"/>
    </row>
    <row r="7" spans="1:17" s="3" customFormat="1" ht="17.100000000000001" customHeight="1" x14ac:dyDescent="0.25">
      <c r="J7" s="113"/>
      <c r="K7" s="113"/>
      <c r="L7" s="113"/>
      <c r="M7" s="113"/>
      <c r="N7" s="113"/>
      <c r="O7" s="113"/>
      <c r="P7" s="113"/>
      <c r="Q7" s="113"/>
    </row>
    <row r="8" spans="1:17" s="3" customFormat="1" ht="28.35" customHeight="1" x14ac:dyDescent="0.25">
      <c r="B8" s="1" t="s">
        <v>41</v>
      </c>
      <c r="C8" s="117" t="s">
        <v>144</v>
      </c>
      <c r="D8" s="117"/>
      <c r="E8" s="117"/>
      <c r="F8" s="117"/>
      <c r="G8" s="117"/>
      <c r="H8" s="117"/>
      <c r="I8" s="118"/>
      <c r="J8" s="1" t="s">
        <v>41</v>
      </c>
      <c r="K8" s="117" t="str">
        <f>+C8</f>
        <v>IMPRIMANTE LOCALE A4 COULEUR 20 ppm</v>
      </c>
      <c r="L8" s="117"/>
      <c r="M8" s="117"/>
      <c r="N8" s="117"/>
      <c r="O8" s="117"/>
      <c r="P8" s="117"/>
      <c r="Q8" s="117"/>
    </row>
    <row r="9" spans="1:17" s="3" customFormat="1" ht="17.100000000000001" customHeight="1" x14ac:dyDescent="0.25">
      <c r="J9" s="119"/>
      <c r="K9" s="119"/>
      <c r="L9" s="2"/>
      <c r="M9" s="2"/>
      <c r="N9" s="2"/>
      <c r="O9" s="2"/>
      <c r="P9" s="2"/>
      <c r="Q9" s="2"/>
    </row>
    <row r="10" spans="1:17" s="3" customFormat="1" ht="17.100000000000001" customHeight="1" x14ac:dyDescent="0.25">
      <c r="J10" s="119"/>
      <c r="K10" s="119"/>
      <c r="L10" s="2"/>
      <c r="M10" s="2"/>
      <c r="N10" s="2"/>
      <c r="O10" s="2"/>
      <c r="P10" s="2"/>
      <c r="Q10" s="2"/>
    </row>
    <row r="11" spans="1:17" s="3" customFormat="1" ht="17.100000000000001" customHeight="1" x14ac:dyDescent="0.2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7" s="3" customFormat="1" ht="17.100000000000001" customHeight="1" x14ac:dyDescent="0.25">
      <c r="B12" s="113"/>
      <c r="C12" s="113"/>
      <c r="D12" s="113"/>
      <c r="E12" s="113"/>
      <c r="F12" s="113"/>
      <c r="G12" s="113"/>
      <c r="H12" s="113"/>
      <c r="I12" s="113"/>
    </row>
    <row r="13" spans="1:17" s="3" customFormat="1" ht="19.7" customHeight="1" x14ac:dyDescent="0.25">
      <c r="B13" s="95" t="s">
        <v>42</v>
      </c>
      <c r="C13" s="121"/>
      <c r="D13" s="121"/>
      <c r="E13" s="121"/>
      <c r="F13" s="121"/>
      <c r="G13" s="121"/>
      <c r="H13" s="121"/>
      <c r="I13" s="96"/>
      <c r="J13" s="111" t="s">
        <v>43</v>
      </c>
      <c r="K13" s="111"/>
      <c r="L13" s="111"/>
      <c r="M13" s="111"/>
      <c r="N13" s="111"/>
      <c r="O13" s="111"/>
      <c r="P13" s="111"/>
      <c r="Q13" s="111"/>
    </row>
    <row r="14" spans="1:17" s="3" customFormat="1" ht="19.7" customHeight="1" x14ac:dyDescent="0.25">
      <c r="B14" s="123" t="s">
        <v>44</v>
      </c>
      <c r="C14" s="124"/>
      <c r="D14" s="11" t="s">
        <v>45</v>
      </c>
      <c r="E14" s="11" t="str">
        <f>Accueil!$B$19</f>
        <v>-</v>
      </c>
      <c r="F14" s="11" t="str">
        <f>Accueil!$C$19</f>
        <v>-</v>
      </c>
      <c r="G14" s="11" t="str">
        <f>Accueil!$D$19</f>
        <v>-</v>
      </c>
      <c r="H14" s="11" t="str">
        <f>Accueil!$E$19</f>
        <v>-</v>
      </c>
      <c r="I14" s="11" t="str">
        <f>Accueil!$F$19</f>
        <v>LOA 20 Trimestres</v>
      </c>
      <c r="J14" s="9" t="s">
        <v>46</v>
      </c>
      <c r="K14" s="9" t="s">
        <v>47</v>
      </c>
      <c r="L14" s="9" t="s">
        <v>45</v>
      </c>
      <c r="M14" s="9" t="str">
        <f>Accueil!$B$19</f>
        <v>-</v>
      </c>
      <c r="N14" s="9" t="str">
        <f>Accueil!$C$19</f>
        <v>-</v>
      </c>
      <c r="O14" s="9" t="str">
        <f>Accueil!$D$19</f>
        <v>-</v>
      </c>
      <c r="P14" s="9" t="str">
        <f>Accueil!$E$19</f>
        <v>-</v>
      </c>
      <c r="Q14" s="9" t="str">
        <f>Accueil!$F$19</f>
        <v>LOA 20 Trimestres</v>
      </c>
    </row>
    <row r="15" spans="1:17" s="3" customFormat="1" ht="19.7" customHeight="1" x14ac:dyDescent="0.25">
      <c r="B15" s="98" t="str">
        <f>"Matériel n°" &amp;$A$4</f>
        <v>Matériel n°1</v>
      </c>
      <c r="C15" s="100"/>
      <c r="D15" s="33"/>
      <c r="E15" s="33"/>
      <c r="F15" s="33"/>
      <c r="G15" s="33"/>
      <c r="H15" s="33"/>
      <c r="I15" s="33"/>
      <c r="J15" s="1" t="str">
        <f>"Matériel n°" &amp;$A$4</f>
        <v>Matériel n°1</v>
      </c>
      <c r="K15" s="1">
        <v>1</v>
      </c>
      <c r="L15" s="37">
        <f>D15*K15</f>
        <v>0</v>
      </c>
      <c r="M15" s="37">
        <f>E15*K15</f>
        <v>0</v>
      </c>
      <c r="N15" s="37">
        <f>F15*K15</f>
        <v>0</v>
      </c>
      <c r="O15" s="37">
        <f>G15*K15</f>
        <v>0</v>
      </c>
      <c r="P15" s="37">
        <f>H15*K15</f>
        <v>0</v>
      </c>
      <c r="Q15" s="37">
        <f>I15*K15</f>
        <v>0</v>
      </c>
    </row>
    <row r="16" spans="1:17" s="3" customFormat="1" ht="19.7" customHeight="1" x14ac:dyDescent="0.25">
      <c r="B16" s="98" t="s">
        <v>48</v>
      </c>
      <c r="C16" s="100"/>
      <c r="D16" s="33"/>
      <c r="E16" s="33"/>
      <c r="F16" s="33"/>
      <c r="G16" s="33"/>
      <c r="H16" s="33"/>
      <c r="I16" s="33"/>
      <c r="J16" s="118" t="s">
        <v>49</v>
      </c>
      <c r="K16" s="120"/>
      <c r="L16" s="38">
        <f>SUM(L15:L15)</f>
        <v>0</v>
      </c>
      <c r="M16" s="10"/>
      <c r="N16" s="10"/>
      <c r="O16" s="10"/>
      <c r="P16" s="10"/>
      <c r="Q16" s="10"/>
    </row>
    <row r="17" spans="1:17" s="3" customFormat="1" ht="19.7" customHeight="1" x14ac:dyDescent="0.25">
      <c r="B17" s="122"/>
      <c r="C17" s="122"/>
      <c r="D17" s="2"/>
      <c r="E17" s="2"/>
      <c r="F17" s="2"/>
      <c r="G17" s="2"/>
      <c r="H17" s="2"/>
      <c r="I17" s="2"/>
      <c r="J17" s="118" t="str">
        <f>IF(Accueil!$F$18="Oui","SOMME DES LOYERS LOA 20 T","-")</f>
        <v>SOMME DES LOYERS LOA 20 T</v>
      </c>
      <c r="K17" s="120"/>
      <c r="L17" s="12"/>
      <c r="M17" s="10"/>
      <c r="N17" s="10"/>
      <c r="O17" s="10"/>
      <c r="P17" s="10"/>
      <c r="Q17" s="39">
        <f>SUM(Q15:Q15)*20</f>
        <v>0</v>
      </c>
    </row>
    <row r="18" spans="1:17" s="3" customFormat="1" ht="19.7" customHeight="1" x14ac:dyDescent="0.25">
      <c r="B18" s="122"/>
      <c r="C18" s="122"/>
      <c r="D18" s="2"/>
      <c r="E18" s="2"/>
      <c r="F18" s="2"/>
      <c r="G18" s="2"/>
      <c r="H18" s="2"/>
      <c r="I18" s="2"/>
    </row>
    <row r="19" spans="1:17" s="3" customFormat="1" ht="19.7" customHeight="1" x14ac:dyDescent="0.25"/>
    <row r="20" spans="1:17" s="3" customFormat="1" ht="19.7" customHeight="1" x14ac:dyDescent="0.25"/>
    <row r="21" spans="1:17" s="3" customFormat="1" ht="19.7" customHeight="1" x14ac:dyDescent="0.25"/>
    <row r="22" spans="1:17" s="3" customFormat="1" ht="19.7" customHeight="1" x14ac:dyDescent="0.25"/>
    <row r="23" spans="1:17" s="3" customFormat="1" ht="17.100000000000001" customHeight="1" x14ac:dyDescent="0.25">
      <c r="A23" s="119"/>
    </row>
    <row r="24" spans="1:17" s="3" customFormat="1" ht="17.100000000000001" customHeight="1" x14ac:dyDescent="0.25">
      <c r="A24" s="119"/>
    </row>
    <row r="25" spans="1:17" s="3" customFormat="1" ht="17.100000000000001" customHeight="1" x14ac:dyDescent="0.25">
      <c r="B25" s="125" t="s">
        <v>50</v>
      </c>
      <c r="C25" s="125"/>
      <c r="D25" s="125"/>
      <c r="E25" s="125"/>
      <c r="F25" s="125"/>
      <c r="G25" s="125"/>
      <c r="H25" s="125"/>
      <c r="I25" s="125"/>
    </row>
    <row r="26" spans="1:17" s="3" customFormat="1" ht="17.100000000000001" customHeight="1" x14ac:dyDescent="0.25">
      <c r="B26" s="126" t="s">
        <v>51</v>
      </c>
      <c r="C26" s="126"/>
      <c r="D26" s="126"/>
      <c r="E26" s="126"/>
      <c r="F26" s="126"/>
      <c r="G26" s="126"/>
      <c r="H26" s="35" t="s">
        <v>52</v>
      </c>
      <c r="I26" s="34"/>
    </row>
    <row r="27" spans="1:17" s="3" customFormat="1" ht="17.100000000000001" customHeight="1" x14ac:dyDescent="0.25">
      <c r="B27" s="127" t="s">
        <v>53</v>
      </c>
      <c r="C27" s="128"/>
      <c r="D27" s="128"/>
      <c r="E27" s="128"/>
      <c r="F27" s="128"/>
      <c r="G27" s="128"/>
      <c r="H27" s="35" t="s">
        <v>52</v>
      </c>
      <c r="I27" s="34"/>
    </row>
    <row r="28" spans="1:17" s="3" customFormat="1" ht="17.100000000000001" customHeight="1" x14ac:dyDescent="0.25">
      <c r="B28" s="36"/>
      <c r="C28" s="36"/>
      <c r="D28" s="36"/>
      <c r="E28" s="36"/>
      <c r="F28" s="36"/>
      <c r="G28" s="36"/>
      <c r="H28" s="36"/>
      <c r="I28" s="36"/>
      <c r="Q28"/>
    </row>
    <row r="29" spans="1:17" s="3" customFormat="1" ht="17.100000000000001" customHeight="1" x14ac:dyDescent="0.25">
      <c r="B29" s="129" t="s">
        <v>54</v>
      </c>
      <c r="C29" s="129"/>
      <c r="D29" s="129"/>
      <c r="E29" s="129"/>
      <c r="F29" s="129"/>
      <c r="G29" s="129"/>
      <c r="H29" s="129"/>
      <c r="I29" s="129"/>
      <c r="Q29"/>
    </row>
    <row r="30" spans="1:17" s="3" customFormat="1" ht="17.100000000000001" customHeight="1" x14ac:dyDescent="0.25">
      <c r="B30" s="112" t="s">
        <v>154</v>
      </c>
      <c r="C30" s="112"/>
      <c r="D30" s="112"/>
      <c r="E30" s="112"/>
      <c r="F30" s="112"/>
      <c r="G30" s="112"/>
      <c r="H30" s="112"/>
      <c r="I30" s="112"/>
      <c r="Q30"/>
    </row>
    <row r="31" spans="1:17" s="3" customFormat="1" ht="17.100000000000001" customHeight="1" x14ac:dyDescent="0.25">
      <c r="Q31"/>
    </row>
    <row r="32" spans="1:17" s="3" customFormat="1" ht="17.100000000000001" customHeight="1" x14ac:dyDescent="0.25">
      <c r="Q32"/>
    </row>
  </sheetData>
  <mergeCells count="31">
    <mergeCell ref="B25:I25"/>
    <mergeCell ref="B26:G26"/>
    <mergeCell ref="B27:G27"/>
    <mergeCell ref="B29:I29"/>
    <mergeCell ref="B18:C18"/>
    <mergeCell ref="B14:C14"/>
    <mergeCell ref="B15:C15"/>
    <mergeCell ref="B16:C16"/>
    <mergeCell ref="A23:A24"/>
    <mergeCell ref="J10:K10"/>
    <mergeCell ref="J17:K17"/>
    <mergeCell ref="B13:I13"/>
    <mergeCell ref="J13:Q13"/>
    <mergeCell ref="B17:C17"/>
    <mergeCell ref="J16:K16"/>
    <mergeCell ref="B30:I30"/>
    <mergeCell ref="B12:I12"/>
    <mergeCell ref="B1:I1"/>
    <mergeCell ref="J1:Q1"/>
    <mergeCell ref="B2:I2"/>
    <mergeCell ref="J2:Q2"/>
    <mergeCell ref="B4:B5"/>
    <mergeCell ref="C4:C5"/>
    <mergeCell ref="D4:I5"/>
    <mergeCell ref="J4:J5"/>
    <mergeCell ref="K4:K5"/>
    <mergeCell ref="L4:Q5"/>
    <mergeCell ref="J7:Q7"/>
    <mergeCell ref="C8:I8"/>
    <mergeCell ref="K8:Q8"/>
    <mergeCell ref="J9:K9"/>
  </mergeCells>
  <pageMargins left="0.43307086614173229" right="0.23622047244094488" top="0.39370078740157483" bottom="0.3937007874015748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1E7A1F-2517-475A-9AEE-37B8A20C2631}">
  <sheetPr>
    <tabColor theme="3" tint="-0.499984740745262"/>
  </sheetPr>
  <dimension ref="A1:Q28"/>
  <sheetViews>
    <sheetView view="pageLayout" topLeftCell="E4" zoomScale="90" zoomScalePageLayoutView="90" workbookViewId="0">
      <selection activeCell="Q19" sqref="Q19"/>
    </sheetView>
  </sheetViews>
  <sheetFormatPr baseColWidth="10" defaultColWidth="11.42578125" defaultRowHeight="15" x14ac:dyDescent="0.25"/>
  <cols>
    <col min="1" max="1" width="4.140625" bestFit="1" customWidth="1"/>
    <col min="2" max="2" width="19.140625" style="3" customWidth="1"/>
    <col min="3" max="3" width="16.7109375" style="3" customWidth="1"/>
    <col min="4" max="8" width="16.42578125" style="3" customWidth="1"/>
    <col min="9" max="9" width="16.42578125" customWidth="1"/>
    <col min="10" max="10" width="20" style="3" bestFit="1" customWidth="1"/>
    <col min="11" max="11" width="11.140625" style="3" bestFit="1" customWidth="1"/>
    <col min="12" max="12" width="19.5703125" style="3" customWidth="1"/>
    <col min="13" max="16" width="17.42578125" style="3" customWidth="1"/>
    <col min="17" max="17" width="17.42578125" customWidth="1"/>
  </cols>
  <sheetData>
    <row r="1" spans="1:17" s="3" customFormat="1" ht="17.100000000000001" customHeight="1" x14ac:dyDescent="0.25">
      <c r="B1" s="110" t="str">
        <f>Accueil!A7</f>
        <v>AO-LABORATOIRES ANIOS</v>
      </c>
      <c r="C1" s="110"/>
      <c r="D1" s="110"/>
      <c r="E1" s="110"/>
      <c r="F1" s="110"/>
      <c r="G1" s="110"/>
      <c r="H1" s="110"/>
      <c r="I1" s="110"/>
      <c r="J1" s="110" t="str">
        <f>Accueil!A7</f>
        <v>AO-LABORATOIRES ANIOS</v>
      </c>
      <c r="K1" s="110"/>
      <c r="L1" s="110"/>
      <c r="M1" s="110"/>
      <c r="N1" s="110"/>
      <c r="O1" s="110"/>
      <c r="P1" s="110"/>
      <c r="Q1" s="110"/>
    </row>
    <row r="2" spans="1:17" s="3" customFormat="1" ht="17.100000000000001" customHeight="1" x14ac:dyDescent="0.25">
      <c r="B2" s="106" t="s">
        <v>38</v>
      </c>
      <c r="C2" s="106"/>
      <c r="D2" s="106"/>
      <c r="E2" s="106"/>
      <c r="F2" s="106"/>
      <c r="G2" s="106"/>
      <c r="H2" s="106"/>
      <c r="I2" s="106"/>
      <c r="J2" s="106" t="s">
        <v>39</v>
      </c>
      <c r="K2" s="106"/>
      <c r="L2" s="106"/>
      <c r="M2" s="106"/>
      <c r="N2" s="106"/>
      <c r="O2" s="106"/>
      <c r="P2" s="106"/>
      <c r="Q2" s="106"/>
    </row>
    <row r="3" spans="1:17" s="3" customFormat="1" ht="17.100000000000001" customHeight="1" thickBot="1" x14ac:dyDescent="0.3"/>
    <row r="4" spans="1:17" s="3" customFormat="1" ht="17.100000000000001" customHeight="1" x14ac:dyDescent="0.25">
      <c r="A4" s="7">
        <v>2</v>
      </c>
      <c r="B4" s="114" t="str">
        <f>"MATERIEL N°" &amp;$A$4</f>
        <v>MATERIEL N°2</v>
      </c>
      <c r="C4" s="108" t="s">
        <v>40</v>
      </c>
      <c r="D4" s="116">
        <f>+A4</f>
        <v>2</v>
      </c>
      <c r="E4" s="116"/>
      <c r="F4" s="116"/>
      <c r="G4" s="116"/>
      <c r="H4" s="116"/>
      <c r="I4" s="116"/>
      <c r="J4" s="114" t="str">
        <f>"MATERIEL N°" &amp;$A$4</f>
        <v>MATERIEL N°2</v>
      </c>
      <c r="K4" s="108" t="s">
        <v>40</v>
      </c>
      <c r="L4" s="116">
        <f>+I4</f>
        <v>0</v>
      </c>
      <c r="M4" s="116"/>
      <c r="N4" s="116"/>
      <c r="O4" s="116"/>
      <c r="P4" s="116"/>
      <c r="Q4" s="116"/>
    </row>
    <row r="5" spans="1:17" s="3" customFormat="1" ht="17.100000000000001" customHeight="1" x14ac:dyDescent="0.25">
      <c r="B5" s="115"/>
      <c r="C5" s="103"/>
      <c r="D5" s="116"/>
      <c r="E5" s="116"/>
      <c r="F5" s="116"/>
      <c r="G5" s="116"/>
      <c r="H5" s="116"/>
      <c r="I5" s="116"/>
      <c r="J5" s="115"/>
      <c r="K5" s="103"/>
      <c r="L5" s="116"/>
      <c r="M5" s="116"/>
      <c r="N5" s="116"/>
      <c r="O5" s="116"/>
      <c r="P5" s="116"/>
      <c r="Q5" s="116"/>
    </row>
    <row r="6" spans="1:17" s="3" customFormat="1" ht="17.100000000000001" customHeight="1" x14ac:dyDescent="0.25">
      <c r="B6" s="24"/>
      <c r="C6" s="24"/>
      <c r="D6" s="2"/>
      <c r="E6" s="2"/>
      <c r="F6" s="2"/>
      <c r="G6" s="2"/>
      <c r="H6" s="2"/>
      <c r="I6" s="2"/>
      <c r="J6" s="24"/>
      <c r="K6" s="24"/>
      <c r="L6" s="24"/>
      <c r="M6" s="2"/>
      <c r="N6" s="2"/>
      <c r="O6" s="2"/>
      <c r="P6" s="2"/>
      <c r="Q6" s="2"/>
    </row>
    <row r="7" spans="1:17" s="3" customFormat="1" ht="17.100000000000001" customHeight="1" x14ac:dyDescent="0.25">
      <c r="J7" s="113"/>
      <c r="K7" s="113"/>
      <c r="L7" s="113"/>
      <c r="M7" s="113"/>
      <c r="N7" s="113"/>
      <c r="O7" s="113"/>
      <c r="P7" s="113"/>
      <c r="Q7" s="113"/>
    </row>
    <row r="8" spans="1:17" s="3" customFormat="1" ht="28.35" customHeight="1" x14ac:dyDescent="0.25">
      <c r="B8" s="1" t="s">
        <v>41</v>
      </c>
      <c r="C8" s="117" t="s">
        <v>56</v>
      </c>
      <c r="D8" s="117"/>
      <c r="E8" s="117"/>
      <c r="F8" s="117"/>
      <c r="G8" s="117"/>
      <c r="H8" s="117"/>
      <c r="I8" s="118"/>
      <c r="J8" s="1" t="s">
        <v>41</v>
      </c>
      <c r="K8" s="117" t="str">
        <f>+C8</f>
        <v>IMPRIMANTE DEPARTEMENTALE A4 N&amp;B 40 PPM</v>
      </c>
      <c r="L8" s="117"/>
      <c r="M8" s="117"/>
      <c r="N8" s="117"/>
      <c r="O8" s="117"/>
      <c r="P8" s="117"/>
      <c r="Q8" s="117"/>
    </row>
    <row r="9" spans="1:17" s="3" customFormat="1" ht="17.100000000000001" customHeight="1" x14ac:dyDescent="0.25">
      <c r="J9" s="119"/>
      <c r="K9" s="119"/>
      <c r="L9" s="2"/>
      <c r="M9" s="2"/>
      <c r="N9" s="2"/>
      <c r="O9" s="2"/>
      <c r="P9" s="2"/>
      <c r="Q9" s="2"/>
    </row>
    <row r="10" spans="1:17" s="3" customFormat="1" ht="17.100000000000001" customHeight="1" x14ac:dyDescent="0.25">
      <c r="J10" s="119"/>
      <c r="K10" s="119"/>
      <c r="L10" s="2"/>
      <c r="M10" s="2"/>
      <c r="N10" s="2"/>
      <c r="O10" s="2"/>
      <c r="P10" s="2"/>
      <c r="Q10" s="2"/>
    </row>
    <row r="11" spans="1:17" s="3" customFormat="1" ht="17.100000000000001" customHeight="1" x14ac:dyDescent="0.2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7" s="3" customFormat="1" ht="17.100000000000001" customHeight="1" x14ac:dyDescent="0.25">
      <c r="B12" s="113"/>
      <c r="C12" s="113"/>
      <c r="D12" s="113"/>
      <c r="E12" s="113"/>
      <c r="F12" s="113"/>
      <c r="G12" s="113"/>
      <c r="H12" s="113"/>
      <c r="I12" s="113"/>
    </row>
    <row r="13" spans="1:17" s="3" customFormat="1" ht="19.7" customHeight="1" x14ac:dyDescent="0.25">
      <c r="B13" s="95" t="s">
        <v>42</v>
      </c>
      <c r="C13" s="121"/>
      <c r="D13" s="121"/>
      <c r="E13" s="121"/>
      <c r="F13" s="121"/>
      <c r="G13" s="121"/>
      <c r="H13" s="121"/>
      <c r="I13" s="96"/>
      <c r="J13" s="111" t="s">
        <v>43</v>
      </c>
      <c r="K13" s="111"/>
      <c r="L13" s="111"/>
      <c r="M13" s="111"/>
      <c r="N13" s="111"/>
      <c r="O13" s="111"/>
      <c r="P13" s="111"/>
      <c r="Q13" s="111"/>
    </row>
    <row r="14" spans="1:17" s="3" customFormat="1" ht="19.7" customHeight="1" x14ac:dyDescent="0.25">
      <c r="B14" s="123" t="s">
        <v>44</v>
      </c>
      <c r="C14" s="124"/>
      <c r="D14" s="11" t="s">
        <v>45</v>
      </c>
      <c r="E14" s="11" t="str">
        <f>Accueil!$B$19</f>
        <v>-</v>
      </c>
      <c r="F14" s="11" t="str">
        <f>Accueil!$C$19</f>
        <v>-</v>
      </c>
      <c r="G14" s="11" t="str">
        <f>Accueil!$D$19</f>
        <v>-</v>
      </c>
      <c r="H14" s="11" t="str">
        <f>Accueil!$E$19</f>
        <v>-</v>
      </c>
      <c r="I14" s="11" t="str">
        <f>Accueil!$F$19</f>
        <v>LOA 20 Trimestres</v>
      </c>
      <c r="J14" s="9" t="s">
        <v>46</v>
      </c>
      <c r="K14" s="9" t="s">
        <v>47</v>
      </c>
      <c r="L14" s="9" t="s">
        <v>45</v>
      </c>
      <c r="M14" s="9" t="str">
        <f>Accueil!$B$19</f>
        <v>-</v>
      </c>
      <c r="N14" s="9" t="str">
        <f>Accueil!$C$19</f>
        <v>-</v>
      </c>
      <c r="O14" s="9" t="str">
        <f>Accueil!$D$19</f>
        <v>-</v>
      </c>
      <c r="P14" s="9" t="str">
        <f>Accueil!$E$19</f>
        <v>-</v>
      </c>
      <c r="Q14" s="9" t="str">
        <f>Accueil!$F$19</f>
        <v>LOA 20 Trimestres</v>
      </c>
    </row>
    <row r="15" spans="1:17" s="3" customFormat="1" ht="19.7" customHeight="1" x14ac:dyDescent="0.25">
      <c r="B15" s="98" t="str">
        <f>"Matériel n°" &amp;$A$4</f>
        <v>Matériel n°2</v>
      </c>
      <c r="C15" s="100"/>
      <c r="D15" s="33"/>
      <c r="E15" s="33"/>
      <c r="F15" s="33"/>
      <c r="G15" s="33"/>
      <c r="H15" s="33"/>
      <c r="I15" s="33"/>
      <c r="J15" s="1" t="str">
        <f>"Matériel n°" &amp;$A$4</f>
        <v>Matériel n°2</v>
      </c>
      <c r="K15" s="1">
        <v>9</v>
      </c>
      <c r="L15" s="37">
        <f>D15*K15</f>
        <v>0</v>
      </c>
      <c r="M15" s="37">
        <f>E15*K15</f>
        <v>0</v>
      </c>
      <c r="N15" s="37">
        <f>F15*K15</f>
        <v>0</v>
      </c>
      <c r="O15" s="37">
        <f>G15*K15</f>
        <v>0</v>
      </c>
      <c r="P15" s="37">
        <f>H15*K15</f>
        <v>0</v>
      </c>
      <c r="Q15" s="37">
        <f>I15*K15</f>
        <v>0</v>
      </c>
    </row>
    <row r="16" spans="1:17" s="3" customFormat="1" ht="19.7" customHeight="1" x14ac:dyDescent="0.25">
      <c r="B16" s="98" t="s">
        <v>48</v>
      </c>
      <c r="C16" s="100"/>
      <c r="D16" s="33"/>
      <c r="E16" s="33"/>
      <c r="F16" s="33"/>
      <c r="G16" s="33"/>
      <c r="H16" s="33"/>
      <c r="I16" s="33"/>
      <c r="J16" s="1" t="s">
        <v>48</v>
      </c>
      <c r="K16" s="1">
        <v>4</v>
      </c>
      <c r="L16" s="37">
        <f>D16*K16</f>
        <v>0</v>
      </c>
      <c r="M16" s="37">
        <f>E16*K16</f>
        <v>0</v>
      </c>
      <c r="N16" s="37">
        <f>F16*K16</f>
        <v>0</v>
      </c>
      <c r="O16" s="37">
        <f>G16*K16</f>
        <v>0</v>
      </c>
      <c r="P16" s="37">
        <f>H16*K16</f>
        <v>0</v>
      </c>
      <c r="Q16" s="37">
        <f>I16*K16</f>
        <v>0</v>
      </c>
    </row>
    <row r="17" spans="1:17" s="3" customFormat="1" ht="19.7" customHeight="1" x14ac:dyDescent="0.25">
      <c r="B17" s="122"/>
      <c r="C17" s="122"/>
      <c r="D17" s="2"/>
      <c r="E17" s="2"/>
      <c r="F17" s="2"/>
      <c r="G17" s="2"/>
      <c r="H17" s="2"/>
      <c r="I17" s="2"/>
      <c r="J17" s="118" t="s">
        <v>49</v>
      </c>
      <c r="K17" s="120"/>
      <c r="L17" s="38">
        <f>SUM(L15:L16)</f>
        <v>0</v>
      </c>
      <c r="M17" s="10"/>
      <c r="N17" s="10"/>
      <c r="O17" s="10"/>
      <c r="P17" s="10"/>
      <c r="Q17" s="10"/>
    </row>
    <row r="18" spans="1:17" s="3" customFormat="1" ht="19.7" customHeight="1" x14ac:dyDescent="0.25">
      <c r="J18" s="130" t="str">
        <f>IF(Accueil!$F$18="Oui","SOMME DES LOYERS LOA 20 T","-")</f>
        <v>SOMME DES LOYERS LOA 20 T</v>
      </c>
      <c r="K18" s="120"/>
      <c r="L18" s="12"/>
      <c r="M18" s="10"/>
      <c r="N18" s="10"/>
      <c r="O18" s="10"/>
      <c r="P18" s="10"/>
      <c r="Q18" s="39">
        <f>SUM(Q15:Q16)*20</f>
        <v>0</v>
      </c>
    </row>
    <row r="19" spans="1:17" s="3" customFormat="1" ht="17.100000000000001" customHeight="1" x14ac:dyDescent="0.25">
      <c r="A19" s="119"/>
    </row>
    <row r="20" spans="1:17" s="3" customFormat="1" ht="17.100000000000001" customHeight="1" x14ac:dyDescent="0.25">
      <c r="A20" s="119"/>
    </row>
    <row r="21" spans="1:17" s="3" customFormat="1" ht="17.100000000000001" customHeight="1" x14ac:dyDescent="0.25">
      <c r="B21" s="131" t="s">
        <v>50</v>
      </c>
      <c r="C21" s="132"/>
      <c r="D21" s="132"/>
      <c r="E21" s="132"/>
      <c r="F21" s="132"/>
      <c r="G21" s="132"/>
      <c r="H21" s="132"/>
      <c r="I21" s="133"/>
    </row>
    <row r="22" spans="1:17" s="3" customFormat="1" ht="17.100000000000001" customHeight="1" x14ac:dyDescent="0.25">
      <c r="B22" s="134" t="s">
        <v>51</v>
      </c>
      <c r="C22" s="135"/>
      <c r="D22" s="135"/>
      <c r="E22" s="135"/>
      <c r="F22" s="135"/>
      <c r="G22" s="136"/>
      <c r="H22" s="35" t="s">
        <v>52</v>
      </c>
      <c r="I22" s="34"/>
    </row>
    <row r="23" spans="1:17" s="3" customFormat="1" ht="17.100000000000001" customHeight="1" x14ac:dyDescent="0.25">
      <c r="B23" s="137" t="s">
        <v>53</v>
      </c>
      <c r="C23" s="138"/>
      <c r="D23" s="138"/>
      <c r="E23" s="138"/>
      <c r="F23" s="138"/>
      <c r="G23" s="139"/>
      <c r="H23" s="35" t="s">
        <v>52</v>
      </c>
      <c r="I23" s="34"/>
    </row>
    <row r="24" spans="1:17" s="3" customFormat="1" ht="17.100000000000001" customHeight="1" x14ac:dyDescent="0.25">
      <c r="B24" s="36"/>
      <c r="C24" s="36"/>
      <c r="D24" s="36"/>
      <c r="E24" s="36"/>
      <c r="F24" s="36"/>
      <c r="G24" s="36"/>
      <c r="H24" s="36"/>
      <c r="I24" s="36"/>
    </row>
    <row r="25" spans="1:17" s="3" customFormat="1" ht="17.100000000000001" customHeight="1" x14ac:dyDescent="0.25">
      <c r="B25" s="129" t="s">
        <v>54</v>
      </c>
      <c r="C25" s="129"/>
      <c r="D25" s="129"/>
      <c r="E25" s="129"/>
      <c r="F25" s="129"/>
      <c r="G25" s="129"/>
      <c r="H25" s="129"/>
      <c r="I25" s="129"/>
    </row>
    <row r="26" spans="1:17" s="3" customFormat="1" ht="17.100000000000001" customHeight="1" x14ac:dyDescent="0.25">
      <c r="B26" s="112" t="s">
        <v>154</v>
      </c>
      <c r="C26" s="112"/>
      <c r="D26" s="112"/>
      <c r="E26" s="112"/>
      <c r="F26" s="112"/>
      <c r="G26" s="112"/>
      <c r="H26" s="112"/>
      <c r="I26" s="112"/>
    </row>
    <row r="27" spans="1:17" s="3" customFormat="1" ht="17.100000000000001" customHeight="1" x14ac:dyDescent="0.25"/>
    <row r="28" spans="1:17" s="3" customFormat="1" ht="17.100000000000001" customHeight="1" x14ac:dyDescent="0.25"/>
  </sheetData>
  <mergeCells count="30">
    <mergeCell ref="A19:A20"/>
    <mergeCell ref="B21:I21"/>
    <mergeCell ref="B22:G22"/>
    <mergeCell ref="B23:G23"/>
    <mergeCell ref="B25:I25"/>
    <mergeCell ref="J10:K10"/>
    <mergeCell ref="J18:K18"/>
    <mergeCell ref="B13:I13"/>
    <mergeCell ref="J13:Q13"/>
    <mergeCell ref="B17:C17"/>
    <mergeCell ref="J17:K17"/>
    <mergeCell ref="B14:C14"/>
    <mergeCell ref="B15:C15"/>
    <mergeCell ref="B16:C16"/>
    <mergeCell ref="B26:I26"/>
    <mergeCell ref="B12:I12"/>
    <mergeCell ref="B1:I1"/>
    <mergeCell ref="J1:Q1"/>
    <mergeCell ref="B2:I2"/>
    <mergeCell ref="J2:Q2"/>
    <mergeCell ref="B4:B5"/>
    <mergeCell ref="C4:C5"/>
    <mergeCell ref="D4:I5"/>
    <mergeCell ref="J4:J5"/>
    <mergeCell ref="K4:K5"/>
    <mergeCell ref="L4:Q5"/>
    <mergeCell ref="J7:Q7"/>
    <mergeCell ref="C8:I8"/>
    <mergeCell ref="K8:Q8"/>
    <mergeCell ref="J9:K9"/>
  </mergeCells>
  <pageMargins left="0.43307086614173229" right="0.23622047244094488" top="0.39370078740157483" bottom="0.3937007874015748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A6CD98-7483-4874-ADB0-A77FBAAD3DEA}">
  <sheetPr>
    <tabColor theme="3" tint="-0.499984740745262"/>
  </sheetPr>
  <dimension ref="A1:Q32"/>
  <sheetViews>
    <sheetView showWhiteSpace="0" view="pageLayout" topLeftCell="E5" zoomScale="90" zoomScalePageLayoutView="90" workbookViewId="0">
      <selection activeCell="Q19" sqref="Q19"/>
    </sheetView>
  </sheetViews>
  <sheetFormatPr baseColWidth="10" defaultColWidth="11.42578125" defaultRowHeight="15" x14ac:dyDescent="0.25"/>
  <cols>
    <col min="1" max="1" width="4.140625" bestFit="1" customWidth="1"/>
    <col min="2" max="2" width="18.5703125" style="3" customWidth="1"/>
    <col min="3" max="3" width="15.5703125" style="3" customWidth="1"/>
    <col min="4" max="8" width="16.42578125" style="3" customWidth="1"/>
    <col min="9" max="9" width="16.42578125" customWidth="1"/>
    <col min="10" max="10" width="20" style="3" bestFit="1" customWidth="1"/>
    <col min="11" max="11" width="11.140625" style="3" bestFit="1" customWidth="1"/>
    <col min="12" max="12" width="19.5703125" style="3" customWidth="1"/>
    <col min="13" max="16" width="17.42578125" style="3" customWidth="1"/>
    <col min="17" max="17" width="17.42578125" customWidth="1"/>
  </cols>
  <sheetData>
    <row r="1" spans="1:17" s="3" customFormat="1" ht="17.100000000000001" customHeight="1" x14ac:dyDescent="0.25">
      <c r="B1" s="110" t="str">
        <f>Accueil!A7</f>
        <v>AO-LABORATOIRES ANIOS</v>
      </c>
      <c r="C1" s="110"/>
      <c r="D1" s="110"/>
      <c r="E1" s="110"/>
      <c r="F1" s="110"/>
      <c r="G1" s="110"/>
      <c r="H1" s="110"/>
      <c r="I1" s="110"/>
      <c r="J1" s="110" t="str">
        <f>Accueil!A7</f>
        <v>AO-LABORATOIRES ANIOS</v>
      </c>
      <c r="K1" s="110"/>
      <c r="L1" s="110"/>
      <c r="M1" s="110"/>
      <c r="N1" s="110"/>
      <c r="O1" s="110"/>
      <c r="P1" s="110"/>
      <c r="Q1" s="110"/>
    </row>
    <row r="2" spans="1:17" s="3" customFormat="1" ht="17.100000000000001" customHeight="1" x14ac:dyDescent="0.25">
      <c r="B2" s="106" t="s">
        <v>38</v>
      </c>
      <c r="C2" s="106"/>
      <c r="D2" s="106"/>
      <c r="E2" s="106"/>
      <c r="F2" s="106"/>
      <c r="G2" s="106"/>
      <c r="H2" s="106"/>
      <c r="I2" s="106"/>
      <c r="J2" s="106" t="s">
        <v>39</v>
      </c>
      <c r="K2" s="106"/>
      <c r="L2" s="106"/>
      <c r="M2" s="106"/>
      <c r="N2" s="106"/>
      <c r="O2" s="106"/>
      <c r="P2" s="106"/>
      <c r="Q2" s="106"/>
    </row>
    <row r="3" spans="1:17" s="3" customFormat="1" ht="17.100000000000001" customHeight="1" thickBot="1" x14ac:dyDescent="0.3"/>
    <row r="4" spans="1:17" s="3" customFormat="1" ht="17.100000000000001" customHeight="1" x14ac:dyDescent="0.25">
      <c r="A4" s="7">
        <v>3</v>
      </c>
      <c r="B4" s="114" t="str">
        <f>"MATERIEL N°" &amp;$A$4</f>
        <v>MATERIEL N°3</v>
      </c>
      <c r="C4" s="108" t="s">
        <v>40</v>
      </c>
      <c r="D4" s="116">
        <f>+A4</f>
        <v>3</v>
      </c>
      <c r="E4" s="116"/>
      <c r="F4" s="116"/>
      <c r="G4" s="116"/>
      <c r="H4" s="116"/>
      <c r="I4" s="116"/>
      <c r="J4" s="114" t="str">
        <f>"MATERIEL N°" &amp;$A$4</f>
        <v>MATERIEL N°3</v>
      </c>
      <c r="K4" s="108" t="s">
        <v>40</v>
      </c>
      <c r="L4" s="116">
        <f>+I4</f>
        <v>0</v>
      </c>
      <c r="M4" s="116"/>
      <c r="N4" s="116"/>
      <c r="O4" s="116"/>
      <c r="P4" s="116"/>
      <c r="Q4" s="116"/>
    </row>
    <row r="5" spans="1:17" s="3" customFormat="1" ht="17.100000000000001" customHeight="1" x14ac:dyDescent="0.25">
      <c r="B5" s="115"/>
      <c r="C5" s="103"/>
      <c r="D5" s="116"/>
      <c r="E5" s="116"/>
      <c r="F5" s="116"/>
      <c r="G5" s="116"/>
      <c r="H5" s="116"/>
      <c r="I5" s="116"/>
      <c r="J5" s="115"/>
      <c r="K5" s="103"/>
      <c r="L5" s="116"/>
      <c r="M5" s="116"/>
      <c r="N5" s="116"/>
      <c r="O5" s="116"/>
      <c r="P5" s="116"/>
      <c r="Q5" s="116"/>
    </row>
    <row r="6" spans="1:17" s="3" customFormat="1" ht="17.100000000000001" customHeight="1" x14ac:dyDescent="0.25">
      <c r="B6" s="24"/>
      <c r="C6" s="24"/>
      <c r="D6" s="2"/>
      <c r="E6" s="2"/>
      <c r="F6" s="2"/>
      <c r="G6" s="2"/>
      <c r="H6" s="2"/>
      <c r="I6" s="2"/>
      <c r="J6" s="24"/>
      <c r="K6" s="24"/>
      <c r="L6" s="24"/>
      <c r="M6" s="2"/>
      <c r="N6" s="2"/>
      <c r="O6" s="2"/>
      <c r="P6" s="2"/>
      <c r="Q6" s="2"/>
    </row>
    <row r="7" spans="1:17" s="3" customFormat="1" ht="17.100000000000001" customHeight="1" x14ac:dyDescent="0.25">
      <c r="J7" s="113"/>
      <c r="K7" s="113"/>
      <c r="L7" s="113"/>
      <c r="M7" s="113"/>
      <c r="N7" s="113"/>
      <c r="O7" s="113"/>
      <c r="P7" s="113"/>
      <c r="Q7" s="113"/>
    </row>
    <row r="8" spans="1:17" s="3" customFormat="1" ht="28.35" customHeight="1" x14ac:dyDescent="0.25">
      <c r="B8" s="1" t="s">
        <v>41</v>
      </c>
      <c r="C8" s="117" t="s">
        <v>115</v>
      </c>
      <c r="D8" s="117"/>
      <c r="E8" s="117"/>
      <c r="F8" s="117"/>
      <c r="G8" s="117"/>
      <c r="H8" s="117"/>
      <c r="I8" s="118"/>
      <c r="J8" s="1" t="s">
        <v>41</v>
      </c>
      <c r="K8" s="117" t="str">
        <f>+C8</f>
        <v>IMPRIMANTE DEPARTEMENTALE A4 N&amp;B 60 ppm</v>
      </c>
      <c r="L8" s="117"/>
      <c r="M8" s="117"/>
      <c r="N8" s="117"/>
      <c r="O8" s="117"/>
      <c r="P8" s="117"/>
      <c r="Q8" s="117"/>
    </row>
    <row r="9" spans="1:17" s="3" customFormat="1" ht="17.100000000000001" customHeight="1" x14ac:dyDescent="0.25">
      <c r="J9" s="119"/>
      <c r="K9" s="119"/>
      <c r="L9" s="2"/>
      <c r="M9" s="2"/>
      <c r="N9" s="2"/>
      <c r="O9" s="2"/>
      <c r="P9" s="2"/>
      <c r="Q9" s="2"/>
    </row>
    <row r="10" spans="1:17" s="3" customFormat="1" ht="17.100000000000001" customHeight="1" x14ac:dyDescent="0.25">
      <c r="J10" s="119"/>
      <c r="K10" s="119"/>
      <c r="L10" s="2"/>
      <c r="M10" s="2"/>
      <c r="N10" s="2"/>
      <c r="O10" s="2"/>
      <c r="P10" s="2"/>
      <c r="Q10" s="2"/>
    </row>
    <row r="11" spans="1:17" s="3" customFormat="1" ht="17.100000000000001" customHeight="1" x14ac:dyDescent="0.2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7" s="3" customFormat="1" ht="17.100000000000001" customHeight="1" x14ac:dyDescent="0.25">
      <c r="B12" s="113"/>
      <c r="C12" s="113"/>
      <c r="D12" s="113"/>
      <c r="E12" s="113"/>
      <c r="F12" s="113"/>
      <c r="G12" s="113"/>
      <c r="H12" s="113"/>
      <c r="I12" s="113"/>
    </row>
    <row r="13" spans="1:17" s="3" customFormat="1" ht="19.7" customHeight="1" x14ac:dyDescent="0.25">
      <c r="B13" s="95" t="s">
        <v>42</v>
      </c>
      <c r="C13" s="121"/>
      <c r="D13" s="121"/>
      <c r="E13" s="121"/>
      <c r="F13" s="121"/>
      <c r="G13" s="121"/>
      <c r="H13" s="121"/>
      <c r="I13" s="96"/>
      <c r="J13" s="111" t="s">
        <v>43</v>
      </c>
      <c r="K13" s="111"/>
      <c r="L13" s="111"/>
      <c r="M13" s="111"/>
      <c r="N13" s="111"/>
      <c r="O13" s="111"/>
      <c r="P13" s="111"/>
      <c r="Q13" s="111"/>
    </row>
    <row r="14" spans="1:17" s="3" customFormat="1" ht="19.7" customHeight="1" x14ac:dyDescent="0.25">
      <c r="B14" s="123" t="s">
        <v>44</v>
      </c>
      <c r="C14" s="124"/>
      <c r="D14" s="11" t="s">
        <v>45</v>
      </c>
      <c r="E14" s="11" t="str">
        <f>Accueil!$B$19</f>
        <v>-</v>
      </c>
      <c r="F14" s="11" t="str">
        <f>Accueil!$C$19</f>
        <v>-</v>
      </c>
      <c r="G14" s="11" t="str">
        <f>Accueil!$D$19</f>
        <v>-</v>
      </c>
      <c r="H14" s="11" t="str">
        <f>Accueil!$E$19</f>
        <v>-</v>
      </c>
      <c r="I14" s="11" t="str">
        <f>Accueil!$F$19</f>
        <v>LOA 20 Trimestres</v>
      </c>
      <c r="J14" s="9" t="s">
        <v>46</v>
      </c>
      <c r="K14" s="9" t="s">
        <v>47</v>
      </c>
      <c r="L14" s="9" t="s">
        <v>45</v>
      </c>
      <c r="M14" s="9" t="str">
        <f>Accueil!$B$19</f>
        <v>-</v>
      </c>
      <c r="N14" s="9" t="str">
        <f>Accueil!$C$19</f>
        <v>-</v>
      </c>
      <c r="O14" s="9" t="str">
        <f>Accueil!$D$19</f>
        <v>-</v>
      </c>
      <c r="P14" s="9" t="str">
        <f>Accueil!$E$19</f>
        <v>-</v>
      </c>
      <c r="Q14" s="9" t="str">
        <f>Accueil!$F$19</f>
        <v>LOA 20 Trimestres</v>
      </c>
    </row>
    <row r="15" spans="1:17" s="3" customFormat="1" ht="19.7" customHeight="1" x14ac:dyDescent="0.25">
      <c r="B15" s="98" t="str">
        <f>"Matériel n°" &amp;$A$4</f>
        <v>Matériel n°3</v>
      </c>
      <c r="C15" s="100"/>
      <c r="D15" s="33"/>
      <c r="E15" s="33"/>
      <c r="F15" s="33"/>
      <c r="G15" s="33"/>
      <c r="H15" s="33"/>
      <c r="I15" s="33"/>
      <c r="J15" s="1" t="str">
        <f>"Matériel n°" &amp;$A$4</f>
        <v>Matériel n°3</v>
      </c>
      <c r="K15" s="1">
        <v>2</v>
      </c>
      <c r="L15" s="37">
        <f>D15*K15</f>
        <v>0</v>
      </c>
      <c r="M15" s="37">
        <f>E15*K15</f>
        <v>0</v>
      </c>
      <c r="N15" s="37">
        <f>F15*K15</f>
        <v>0</v>
      </c>
      <c r="O15" s="37">
        <f>G15*K15</f>
        <v>0</v>
      </c>
      <c r="P15" s="37">
        <f>H15*K15</f>
        <v>0</v>
      </c>
      <c r="Q15" s="37">
        <f>I15*K15</f>
        <v>0</v>
      </c>
    </row>
    <row r="16" spans="1:17" s="3" customFormat="1" ht="19.7" customHeight="1" x14ac:dyDescent="0.25">
      <c r="B16" s="98" t="s">
        <v>48</v>
      </c>
      <c r="C16" s="100"/>
      <c r="D16" s="33"/>
      <c r="E16" s="33"/>
      <c r="F16" s="33"/>
      <c r="G16" s="33"/>
      <c r="H16" s="33"/>
      <c r="I16" s="33"/>
      <c r="J16" s="1" t="s">
        <v>48</v>
      </c>
      <c r="K16" s="1">
        <v>4</v>
      </c>
      <c r="L16" s="37">
        <f>D16*K16</f>
        <v>0</v>
      </c>
      <c r="M16" s="37">
        <f>E16*K16</f>
        <v>0</v>
      </c>
      <c r="N16" s="37">
        <f>F16*K16</f>
        <v>0</v>
      </c>
      <c r="O16" s="37">
        <f>G16*K16</f>
        <v>0</v>
      </c>
      <c r="P16" s="37">
        <f>H16*K16</f>
        <v>0</v>
      </c>
      <c r="Q16" s="37">
        <f>I16*K16</f>
        <v>0</v>
      </c>
    </row>
    <row r="17" spans="1:17" s="3" customFormat="1" ht="19.7" customHeight="1" x14ac:dyDescent="0.25">
      <c r="B17" s="122"/>
      <c r="C17" s="122"/>
      <c r="D17" s="2"/>
      <c r="E17" s="2"/>
      <c r="F17" s="2"/>
      <c r="G17" s="2"/>
      <c r="H17" s="2"/>
      <c r="I17" s="2"/>
      <c r="J17" s="118" t="s">
        <v>49</v>
      </c>
      <c r="K17" s="120"/>
      <c r="L17" s="38">
        <f>SUM(L15:L16)</f>
        <v>0</v>
      </c>
      <c r="M17" s="10"/>
      <c r="N17" s="10"/>
      <c r="O17" s="10"/>
      <c r="P17" s="10"/>
      <c r="Q17" s="10"/>
    </row>
    <row r="18" spans="1:17" s="3" customFormat="1" ht="19.7" customHeight="1" x14ac:dyDescent="0.25">
      <c r="B18" s="122"/>
      <c r="C18" s="122"/>
      <c r="D18" s="2"/>
      <c r="E18" s="2"/>
      <c r="F18" s="2"/>
      <c r="G18" s="2"/>
      <c r="H18" s="2"/>
      <c r="I18" s="2"/>
      <c r="J18" s="118" t="str">
        <f>IF(Accueil!$F$18="Oui","SOMME DES LOYERS LOA 20 T","-")</f>
        <v>SOMME DES LOYERS LOA 20 T</v>
      </c>
      <c r="K18" s="120"/>
      <c r="L18" s="12"/>
      <c r="M18" s="10"/>
      <c r="N18" s="10"/>
      <c r="O18" s="10"/>
      <c r="P18" s="10"/>
      <c r="Q18" s="39">
        <f>SUM(Q15:Q16)*20</f>
        <v>0</v>
      </c>
    </row>
    <row r="19" spans="1:17" s="3" customFormat="1" ht="19.7" customHeight="1" x14ac:dyDescent="0.25"/>
    <row r="20" spans="1:17" s="3" customFormat="1" ht="19.7" customHeight="1" x14ac:dyDescent="0.25"/>
    <row r="21" spans="1:17" s="3" customFormat="1" ht="19.7" customHeight="1" x14ac:dyDescent="0.25"/>
    <row r="22" spans="1:17" s="3" customFormat="1" ht="19.7" customHeight="1" x14ac:dyDescent="0.25"/>
    <row r="23" spans="1:17" s="3" customFormat="1" ht="17.100000000000001" customHeight="1" x14ac:dyDescent="0.25">
      <c r="A23" s="119"/>
    </row>
    <row r="24" spans="1:17" s="3" customFormat="1" ht="17.100000000000001" customHeight="1" x14ac:dyDescent="0.25">
      <c r="A24" s="119"/>
    </row>
    <row r="25" spans="1:17" s="3" customFormat="1" ht="17.100000000000001" customHeight="1" x14ac:dyDescent="0.25">
      <c r="B25" s="125" t="s">
        <v>50</v>
      </c>
      <c r="C25" s="125"/>
      <c r="D25" s="125"/>
      <c r="E25" s="125"/>
      <c r="F25" s="125"/>
      <c r="G25" s="125"/>
      <c r="H25" s="125"/>
      <c r="I25" s="125"/>
    </row>
    <row r="26" spans="1:17" s="3" customFormat="1" ht="17.100000000000001" customHeight="1" x14ac:dyDescent="0.25">
      <c r="B26" s="126" t="s">
        <v>51</v>
      </c>
      <c r="C26" s="126"/>
      <c r="D26" s="126"/>
      <c r="E26" s="126"/>
      <c r="F26" s="126"/>
      <c r="G26" s="126"/>
      <c r="H26" s="35" t="s">
        <v>52</v>
      </c>
      <c r="I26" s="34"/>
    </row>
    <row r="27" spans="1:17" s="3" customFormat="1" ht="17.100000000000001" customHeight="1" x14ac:dyDescent="0.25">
      <c r="B27" s="127" t="s">
        <v>53</v>
      </c>
      <c r="C27" s="128"/>
      <c r="D27" s="128"/>
      <c r="E27" s="128"/>
      <c r="F27" s="128"/>
      <c r="G27" s="128"/>
      <c r="H27" s="35" t="s">
        <v>52</v>
      </c>
      <c r="I27" s="34"/>
    </row>
    <row r="28" spans="1:17" s="3" customFormat="1" ht="17.100000000000001" customHeight="1" x14ac:dyDescent="0.25">
      <c r="B28" s="36"/>
      <c r="C28" s="36"/>
      <c r="D28" s="36"/>
      <c r="E28" s="36"/>
      <c r="F28" s="36"/>
      <c r="G28" s="36"/>
      <c r="H28" s="36"/>
      <c r="I28" s="36"/>
    </row>
    <row r="29" spans="1:17" s="3" customFormat="1" ht="17.100000000000001" customHeight="1" x14ac:dyDescent="0.25">
      <c r="B29" s="129" t="s">
        <v>54</v>
      </c>
      <c r="C29" s="129"/>
      <c r="D29" s="129"/>
      <c r="E29" s="129"/>
      <c r="F29" s="129"/>
      <c r="G29" s="129"/>
      <c r="H29" s="129"/>
      <c r="I29" s="129"/>
      <c r="Q29"/>
    </row>
    <row r="30" spans="1:17" s="3" customFormat="1" ht="17.100000000000001" customHeight="1" x14ac:dyDescent="0.25">
      <c r="B30" s="112" t="s">
        <v>154</v>
      </c>
      <c r="C30" s="112"/>
      <c r="D30" s="112"/>
      <c r="E30" s="112"/>
      <c r="F30" s="112"/>
      <c r="G30" s="112"/>
      <c r="H30" s="112"/>
      <c r="I30" s="112"/>
      <c r="Q30"/>
    </row>
    <row r="31" spans="1:17" s="3" customFormat="1" ht="17.100000000000001" customHeight="1" x14ac:dyDescent="0.25">
      <c r="Q31"/>
    </row>
    <row r="32" spans="1:17" s="3" customFormat="1" ht="17.100000000000001" customHeight="1" x14ac:dyDescent="0.25">
      <c r="Q32"/>
    </row>
  </sheetData>
  <mergeCells count="31">
    <mergeCell ref="A23:A24"/>
    <mergeCell ref="B25:I25"/>
    <mergeCell ref="B26:G26"/>
    <mergeCell ref="B27:G27"/>
    <mergeCell ref="B29:I29"/>
    <mergeCell ref="J10:K10"/>
    <mergeCell ref="J18:K18"/>
    <mergeCell ref="B13:I13"/>
    <mergeCell ref="J13:Q13"/>
    <mergeCell ref="B17:C17"/>
    <mergeCell ref="J17:K17"/>
    <mergeCell ref="B18:C18"/>
    <mergeCell ref="B14:C14"/>
    <mergeCell ref="B15:C15"/>
    <mergeCell ref="B16:C16"/>
    <mergeCell ref="B30:I30"/>
    <mergeCell ref="B12:I12"/>
    <mergeCell ref="B1:I1"/>
    <mergeCell ref="J1:Q1"/>
    <mergeCell ref="B2:I2"/>
    <mergeCell ref="J2:Q2"/>
    <mergeCell ref="B4:B5"/>
    <mergeCell ref="C4:C5"/>
    <mergeCell ref="D4:I5"/>
    <mergeCell ref="J4:J5"/>
    <mergeCell ref="K4:K5"/>
    <mergeCell ref="L4:Q5"/>
    <mergeCell ref="J7:Q7"/>
    <mergeCell ref="C8:I8"/>
    <mergeCell ref="K8:Q8"/>
    <mergeCell ref="J9:K9"/>
  </mergeCells>
  <pageMargins left="0.43307086614173229" right="0.23622047244094488" top="0.39370078740157483" bottom="0.3937007874015748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7ACC59-DCFA-4016-BB0E-0E3633A2A69A}">
  <sheetPr>
    <tabColor theme="5" tint="-0.499984740745262"/>
  </sheetPr>
  <dimension ref="A1:Q32"/>
  <sheetViews>
    <sheetView view="pageLayout" topLeftCell="H2" zoomScale="90" zoomScalePageLayoutView="90" workbookViewId="0">
      <selection activeCell="L18" sqref="L18"/>
    </sheetView>
  </sheetViews>
  <sheetFormatPr baseColWidth="10" defaultColWidth="11.42578125" defaultRowHeight="15" x14ac:dyDescent="0.25"/>
  <cols>
    <col min="1" max="1" width="4.140625" bestFit="1" customWidth="1"/>
    <col min="2" max="2" width="18.28515625" style="3" customWidth="1"/>
    <col min="3" max="8" width="16.42578125" style="3" customWidth="1"/>
    <col min="9" max="9" width="16.42578125" customWidth="1"/>
    <col min="10" max="10" width="20" style="3" bestFit="1" customWidth="1"/>
    <col min="11" max="11" width="11.140625" style="3" bestFit="1" customWidth="1"/>
    <col min="12" max="12" width="19.5703125" style="3" customWidth="1"/>
    <col min="13" max="16" width="17.42578125" style="3" customWidth="1"/>
    <col min="17" max="17" width="17.42578125" customWidth="1"/>
  </cols>
  <sheetData>
    <row r="1" spans="1:17" s="3" customFormat="1" ht="17.100000000000001" customHeight="1" x14ac:dyDescent="0.25">
      <c r="B1" s="110" t="str">
        <f>Accueil!A7</f>
        <v>AO-LABORATOIRES ANIOS</v>
      </c>
      <c r="C1" s="110"/>
      <c r="D1" s="110"/>
      <c r="E1" s="110"/>
      <c r="F1" s="110"/>
      <c r="G1" s="110"/>
      <c r="H1" s="110"/>
      <c r="I1" s="110"/>
      <c r="J1" s="110" t="str">
        <f>Accueil!A7</f>
        <v>AO-LABORATOIRES ANIOS</v>
      </c>
      <c r="K1" s="110"/>
      <c r="L1" s="110"/>
      <c r="M1" s="110"/>
      <c r="N1" s="110"/>
      <c r="O1" s="110"/>
      <c r="P1" s="110"/>
      <c r="Q1" s="110"/>
    </row>
    <row r="2" spans="1:17" s="3" customFormat="1" ht="17.100000000000001" customHeight="1" x14ac:dyDescent="0.25">
      <c r="B2" s="106" t="s">
        <v>38</v>
      </c>
      <c r="C2" s="106"/>
      <c r="D2" s="106"/>
      <c r="E2" s="106"/>
      <c r="F2" s="106"/>
      <c r="G2" s="106"/>
      <c r="H2" s="106"/>
      <c r="I2" s="106"/>
      <c r="J2" s="106" t="s">
        <v>39</v>
      </c>
      <c r="K2" s="106"/>
      <c r="L2" s="106"/>
      <c r="M2" s="106"/>
      <c r="N2" s="106"/>
      <c r="O2" s="106"/>
      <c r="P2" s="106"/>
      <c r="Q2" s="106"/>
    </row>
    <row r="3" spans="1:17" s="3" customFormat="1" ht="17.100000000000001" customHeight="1" thickBot="1" x14ac:dyDescent="0.3"/>
    <row r="4" spans="1:17" s="3" customFormat="1" ht="17.100000000000001" customHeight="1" x14ac:dyDescent="0.25">
      <c r="A4" s="7">
        <v>4</v>
      </c>
      <c r="B4" s="114" t="str">
        <f>"MATERIEL N°" &amp;$A$4</f>
        <v>MATERIEL N°4</v>
      </c>
      <c r="C4" s="108" t="s">
        <v>40</v>
      </c>
      <c r="D4" s="116">
        <f>+A4</f>
        <v>4</v>
      </c>
      <c r="E4" s="116"/>
      <c r="F4" s="116"/>
      <c r="G4" s="116"/>
      <c r="H4" s="116"/>
      <c r="I4" s="116"/>
      <c r="J4" s="114" t="str">
        <f>"MATERIEL N°" &amp;$A$4</f>
        <v>MATERIEL N°4</v>
      </c>
      <c r="K4" s="108" t="s">
        <v>40</v>
      </c>
      <c r="L4" s="116">
        <f>+I4</f>
        <v>0</v>
      </c>
      <c r="M4" s="116"/>
      <c r="N4" s="116"/>
      <c r="O4" s="116"/>
      <c r="P4" s="116"/>
      <c r="Q4" s="116"/>
    </row>
    <row r="5" spans="1:17" s="3" customFormat="1" ht="17.100000000000001" customHeight="1" x14ac:dyDescent="0.25">
      <c r="B5" s="115"/>
      <c r="C5" s="103"/>
      <c r="D5" s="116"/>
      <c r="E5" s="116"/>
      <c r="F5" s="116"/>
      <c r="G5" s="116"/>
      <c r="H5" s="116"/>
      <c r="I5" s="116"/>
      <c r="J5" s="115"/>
      <c r="K5" s="103"/>
      <c r="L5" s="116"/>
      <c r="M5" s="116"/>
      <c r="N5" s="116"/>
      <c r="O5" s="116"/>
      <c r="P5" s="116"/>
      <c r="Q5" s="116"/>
    </row>
    <row r="6" spans="1:17" s="3" customFormat="1" ht="17.100000000000001" customHeight="1" x14ac:dyDescent="0.25">
      <c r="B6" s="24"/>
      <c r="C6" s="24"/>
      <c r="D6" s="2"/>
      <c r="E6" s="2"/>
      <c r="F6" s="2"/>
      <c r="G6" s="2"/>
      <c r="H6" s="2"/>
      <c r="I6" s="2"/>
      <c r="J6" s="24"/>
      <c r="K6" s="24"/>
      <c r="L6" s="24"/>
      <c r="M6" s="2"/>
      <c r="N6" s="2"/>
      <c r="O6" s="2"/>
      <c r="P6" s="2"/>
      <c r="Q6" s="2"/>
    </row>
    <row r="7" spans="1:17" s="3" customFormat="1" ht="17.100000000000001" customHeight="1" x14ac:dyDescent="0.25">
      <c r="J7" s="113"/>
      <c r="K7" s="113"/>
      <c r="L7" s="113"/>
      <c r="M7" s="113"/>
      <c r="N7" s="113"/>
      <c r="O7" s="113"/>
      <c r="P7" s="113"/>
      <c r="Q7" s="113"/>
    </row>
    <row r="8" spans="1:17" s="3" customFormat="1" ht="28.35" customHeight="1" x14ac:dyDescent="0.25">
      <c r="B8" s="1" t="s">
        <v>41</v>
      </c>
      <c r="C8" s="117" t="s">
        <v>59</v>
      </c>
      <c r="D8" s="117"/>
      <c r="E8" s="117"/>
      <c r="F8" s="117"/>
      <c r="G8" s="117"/>
      <c r="H8" s="117"/>
      <c r="I8" s="118"/>
      <c r="J8" s="1" t="s">
        <v>41</v>
      </c>
      <c r="K8" s="117" t="str">
        <f>+C8</f>
        <v>MFP LOCAL A4 COULEUR 25 ppm</v>
      </c>
      <c r="L8" s="117"/>
      <c r="M8" s="117"/>
      <c r="N8" s="117"/>
      <c r="O8" s="117"/>
      <c r="P8" s="117"/>
      <c r="Q8" s="117"/>
    </row>
    <row r="9" spans="1:17" s="3" customFormat="1" ht="17.100000000000001" customHeight="1" x14ac:dyDescent="0.25">
      <c r="J9" s="119"/>
      <c r="K9" s="119"/>
      <c r="L9" s="2"/>
      <c r="M9" s="2"/>
      <c r="N9" s="2"/>
      <c r="O9" s="2"/>
      <c r="P9" s="2"/>
      <c r="Q9" s="2"/>
    </row>
    <row r="10" spans="1:17" s="3" customFormat="1" ht="17.100000000000001" customHeight="1" x14ac:dyDescent="0.25">
      <c r="J10" s="119"/>
      <c r="K10" s="119"/>
      <c r="L10" s="2"/>
      <c r="M10" s="2"/>
      <c r="N10" s="2"/>
      <c r="O10" s="2"/>
      <c r="P10" s="2"/>
      <c r="Q10" s="2"/>
    </row>
    <row r="11" spans="1:17" s="3" customFormat="1" ht="17.100000000000001" customHeight="1" x14ac:dyDescent="0.2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7" s="3" customFormat="1" ht="17.100000000000001" customHeight="1" x14ac:dyDescent="0.25">
      <c r="B12" s="113"/>
      <c r="C12" s="113"/>
      <c r="D12" s="113"/>
      <c r="E12" s="113"/>
      <c r="F12" s="113"/>
      <c r="G12" s="113"/>
      <c r="H12" s="113"/>
      <c r="I12" s="113"/>
    </row>
    <row r="13" spans="1:17" s="3" customFormat="1" ht="19.7" customHeight="1" x14ac:dyDescent="0.25">
      <c r="B13" s="95" t="s">
        <v>42</v>
      </c>
      <c r="C13" s="121"/>
      <c r="D13" s="121"/>
      <c r="E13" s="121"/>
      <c r="F13" s="121"/>
      <c r="G13" s="121"/>
      <c r="H13" s="121"/>
      <c r="I13" s="96"/>
      <c r="J13" s="111" t="s">
        <v>43</v>
      </c>
      <c r="K13" s="111"/>
      <c r="L13" s="111"/>
      <c r="M13" s="111"/>
      <c r="N13" s="111"/>
      <c r="O13" s="111"/>
      <c r="P13" s="111"/>
      <c r="Q13" s="111"/>
    </row>
    <row r="14" spans="1:17" s="3" customFormat="1" ht="19.7" customHeight="1" x14ac:dyDescent="0.25">
      <c r="B14" s="123" t="s">
        <v>44</v>
      </c>
      <c r="C14" s="124"/>
      <c r="D14" s="11" t="s">
        <v>45</v>
      </c>
      <c r="E14" s="11" t="str">
        <f>Accueil!$B$19</f>
        <v>-</v>
      </c>
      <c r="F14" s="11" t="str">
        <f>Accueil!$C$19</f>
        <v>-</v>
      </c>
      <c r="G14" s="11" t="str">
        <f>Accueil!$D$19</f>
        <v>-</v>
      </c>
      <c r="H14" s="11" t="str">
        <f>Accueil!$E$19</f>
        <v>-</v>
      </c>
      <c r="I14" s="11" t="str">
        <f>Accueil!$F$19</f>
        <v>LOA 20 Trimestres</v>
      </c>
      <c r="J14" s="9" t="s">
        <v>46</v>
      </c>
      <c r="K14" s="9" t="s">
        <v>47</v>
      </c>
      <c r="L14" s="9" t="s">
        <v>45</v>
      </c>
      <c r="M14" s="9" t="str">
        <f>Accueil!$B$19</f>
        <v>-</v>
      </c>
      <c r="N14" s="9" t="str">
        <f>Accueil!$C$19</f>
        <v>-</v>
      </c>
      <c r="O14" s="9" t="str">
        <f>Accueil!$D$19</f>
        <v>-</v>
      </c>
      <c r="P14" s="9" t="str">
        <f>Accueil!$E$19</f>
        <v>-</v>
      </c>
      <c r="Q14" s="9" t="str">
        <f>Accueil!$F$19</f>
        <v>LOA 20 Trimestres</v>
      </c>
    </row>
    <row r="15" spans="1:17" s="3" customFormat="1" ht="19.7" customHeight="1" x14ac:dyDescent="0.25">
      <c r="B15" s="98" t="str">
        <f>"Matériel n°" &amp;$A$4</f>
        <v>Matériel n°4</v>
      </c>
      <c r="C15" s="100"/>
      <c r="D15" s="33"/>
      <c r="E15" s="33"/>
      <c r="F15" s="33"/>
      <c r="G15" s="33"/>
      <c r="H15" s="33"/>
      <c r="I15" s="33"/>
      <c r="J15" s="1" t="str">
        <f>"Matériel n°" &amp;$A$4</f>
        <v>Matériel n°4</v>
      </c>
      <c r="K15" s="1">
        <v>5</v>
      </c>
      <c r="L15" s="33">
        <f>D15*K15</f>
        <v>0</v>
      </c>
      <c r="M15" s="33">
        <f>E15*K15</f>
        <v>0</v>
      </c>
      <c r="N15" s="33">
        <f>F15*K15</f>
        <v>0</v>
      </c>
      <c r="O15" s="33">
        <f>G15*K15</f>
        <v>0</v>
      </c>
      <c r="P15" s="33">
        <f>H15*K15</f>
        <v>0</v>
      </c>
      <c r="Q15" s="33">
        <f>I15*K15</f>
        <v>0</v>
      </c>
    </row>
    <row r="16" spans="1:17" s="3" customFormat="1" ht="26.25" customHeight="1" x14ac:dyDescent="0.25">
      <c r="B16" s="98" t="s">
        <v>48</v>
      </c>
      <c r="C16" s="100"/>
      <c r="D16" s="33"/>
      <c r="E16" s="33"/>
      <c r="F16" s="33"/>
      <c r="G16" s="33"/>
      <c r="H16" s="33"/>
      <c r="I16" s="33"/>
      <c r="J16" s="31" t="s">
        <v>116</v>
      </c>
      <c r="K16" s="1">
        <v>1</v>
      </c>
      <c r="L16" s="33">
        <f>D16*K16</f>
        <v>0</v>
      </c>
      <c r="M16" s="33">
        <f>E16*K16</f>
        <v>0</v>
      </c>
      <c r="N16" s="33">
        <f>F16*K16</f>
        <v>0</v>
      </c>
      <c r="O16" s="33">
        <f>G16*K16</f>
        <v>0</v>
      </c>
      <c r="P16" s="33">
        <f>H16*K16</f>
        <v>0</v>
      </c>
      <c r="Q16" s="33">
        <f>I16*K16</f>
        <v>0</v>
      </c>
    </row>
    <row r="17" spans="1:17" s="3" customFormat="1" ht="19.7" customHeight="1" x14ac:dyDescent="0.25">
      <c r="B17" s="98" t="s">
        <v>57</v>
      </c>
      <c r="C17" s="100"/>
      <c r="D17" s="33"/>
      <c r="E17" s="33"/>
      <c r="F17" s="33"/>
      <c r="G17" s="33"/>
      <c r="H17" s="33"/>
      <c r="I17" s="33"/>
      <c r="J17" s="118" t="s">
        <v>49</v>
      </c>
      <c r="K17" s="120"/>
      <c r="L17" s="38">
        <f>SUM(L15:L16)</f>
        <v>0</v>
      </c>
      <c r="M17" s="10"/>
      <c r="N17" s="10"/>
      <c r="O17" s="10"/>
      <c r="P17" s="10"/>
      <c r="Q17" s="10"/>
    </row>
    <row r="18" spans="1:17" s="3" customFormat="1" ht="19.7" customHeight="1" x14ac:dyDescent="0.25">
      <c r="B18" s="98" t="s">
        <v>58</v>
      </c>
      <c r="C18" s="100"/>
      <c r="D18" s="33"/>
      <c r="E18" s="33"/>
      <c r="F18" s="33"/>
      <c r="G18" s="33"/>
      <c r="H18" s="33"/>
      <c r="I18" s="33"/>
      <c r="J18" s="130" t="str">
        <f>IF(Accueil!$F$18="Oui","SOMME DES LOYERS LOA 20 T","-")</f>
        <v>SOMME DES LOYERS LOA 20 T</v>
      </c>
      <c r="K18" s="120"/>
      <c r="L18" s="12"/>
      <c r="M18" s="10"/>
      <c r="N18" s="10"/>
      <c r="O18" s="10"/>
      <c r="P18" s="10"/>
      <c r="Q18" s="39">
        <f>SUM(Q15:Q16)*20</f>
        <v>0</v>
      </c>
    </row>
    <row r="19" spans="1:17" s="3" customFormat="1" ht="19.7" customHeight="1" x14ac:dyDescent="0.25">
      <c r="B19" s="98" t="s">
        <v>116</v>
      </c>
      <c r="C19" s="100"/>
      <c r="D19" s="33"/>
      <c r="E19" s="33"/>
      <c r="F19" s="33"/>
      <c r="G19" s="33"/>
      <c r="H19" s="33"/>
      <c r="I19" s="33"/>
    </row>
    <row r="20" spans="1:17" s="3" customFormat="1" ht="19.7" customHeight="1" x14ac:dyDescent="0.25"/>
    <row r="21" spans="1:17" s="3" customFormat="1" ht="19.7" customHeight="1" x14ac:dyDescent="0.25"/>
    <row r="22" spans="1:17" s="3" customFormat="1" ht="19.7" customHeight="1" x14ac:dyDescent="0.25"/>
    <row r="23" spans="1:17" s="3" customFormat="1" ht="17.100000000000001" customHeight="1" x14ac:dyDescent="0.25">
      <c r="A23" s="119"/>
    </row>
    <row r="24" spans="1:17" s="3" customFormat="1" ht="17.100000000000001" customHeight="1" x14ac:dyDescent="0.25">
      <c r="A24" s="119"/>
    </row>
    <row r="25" spans="1:17" s="3" customFormat="1" ht="17.100000000000001" customHeight="1" x14ac:dyDescent="0.25">
      <c r="B25" s="131" t="s">
        <v>50</v>
      </c>
      <c r="C25" s="132"/>
      <c r="D25" s="132"/>
      <c r="E25" s="132"/>
      <c r="F25" s="132"/>
      <c r="G25" s="132"/>
      <c r="H25" s="132"/>
      <c r="I25" s="133"/>
    </row>
    <row r="26" spans="1:17" s="3" customFormat="1" ht="17.100000000000001" customHeight="1" x14ac:dyDescent="0.25">
      <c r="B26" s="134" t="s">
        <v>51</v>
      </c>
      <c r="C26" s="135"/>
      <c r="D26" s="135"/>
      <c r="E26" s="135"/>
      <c r="F26" s="135"/>
      <c r="G26" s="136"/>
      <c r="H26" s="35" t="s">
        <v>52</v>
      </c>
      <c r="I26" s="34"/>
    </row>
    <row r="27" spans="1:17" s="3" customFormat="1" ht="17.100000000000001" customHeight="1" x14ac:dyDescent="0.25">
      <c r="B27" s="137" t="s">
        <v>53</v>
      </c>
      <c r="C27" s="138"/>
      <c r="D27" s="138"/>
      <c r="E27" s="138"/>
      <c r="F27" s="138"/>
      <c r="G27" s="139"/>
      <c r="H27" s="35" t="s">
        <v>52</v>
      </c>
      <c r="I27" s="34"/>
    </row>
    <row r="28" spans="1:17" s="3" customFormat="1" ht="17.100000000000001" customHeight="1" x14ac:dyDescent="0.25">
      <c r="B28" s="36"/>
      <c r="C28" s="36"/>
      <c r="D28" s="36"/>
      <c r="E28" s="36"/>
      <c r="F28" s="36"/>
      <c r="G28" s="36"/>
      <c r="H28" s="36"/>
      <c r="I28" s="36"/>
    </row>
    <row r="29" spans="1:17" s="3" customFormat="1" ht="17.100000000000001" customHeight="1" x14ac:dyDescent="0.25">
      <c r="B29" s="129" t="s">
        <v>54</v>
      </c>
      <c r="C29" s="129"/>
      <c r="D29" s="129"/>
      <c r="E29" s="129"/>
      <c r="F29" s="129"/>
      <c r="G29" s="129"/>
      <c r="H29" s="129"/>
      <c r="I29" s="129"/>
      <c r="Q29"/>
    </row>
    <row r="30" spans="1:17" s="3" customFormat="1" ht="17.100000000000001" customHeight="1" x14ac:dyDescent="0.25">
      <c r="B30" s="112" t="s">
        <v>154</v>
      </c>
      <c r="C30" s="112"/>
      <c r="D30" s="112"/>
      <c r="E30" s="112"/>
      <c r="F30" s="112"/>
      <c r="G30" s="112"/>
      <c r="H30" s="112"/>
      <c r="I30" s="112"/>
      <c r="Q30"/>
    </row>
    <row r="31" spans="1:17" s="3" customFormat="1" ht="17.100000000000001" customHeight="1" x14ac:dyDescent="0.25">
      <c r="Q31"/>
    </row>
    <row r="32" spans="1:17" s="3" customFormat="1" ht="17.100000000000001" customHeight="1" x14ac:dyDescent="0.25">
      <c r="Q32"/>
    </row>
  </sheetData>
  <mergeCells count="32">
    <mergeCell ref="B29:I29"/>
    <mergeCell ref="A23:A24"/>
    <mergeCell ref="J18:K18"/>
    <mergeCell ref="B25:I25"/>
    <mergeCell ref="B26:G26"/>
    <mergeCell ref="B27:G27"/>
    <mergeCell ref="J7:Q7"/>
    <mergeCell ref="C8:I8"/>
    <mergeCell ref="K8:Q8"/>
    <mergeCell ref="J9:K9"/>
    <mergeCell ref="J10:K10"/>
    <mergeCell ref="B14:C14"/>
    <mergeCell ref="B15:C15"/>
    <mergeCell ref="B16:C16"/>
    <mergeCell ref="B17:C17"/>
    <mergeCell ref="B18:C18"/>
    <mergeCell ref="B30:I30"/>
    <mergeCell ref="B1:I1"/>
    <mergeCell ref="J1:Q1"/>
    <mergeCell ref="B2:I2"/>
    <mergeCell ref="J2:Q2"/>
    <mergeCell ref="B4:B5"/>
    <mergeCell ref="C4:C5"/>
    <mergeCell ref="D4:I5"/>
    <mergeCell ref="J4:J5"/>
    <mergeCell ref="K4:K5"/>
    <mergeCell ref="L4:Q5"/>
    <mergeCell ref="B12:I12"/>
    <mergeCell ref="B13:I13"/>
    <mergeCell ref="J13:Q13"/>
    <mergeCell ref="B19:C19"/>
    <mergeCell ref="J17:K17"/>
  </mergeCells>
  <pageMargins left="0.43307086614173229" right="0.23622047244094488" top="0.39370078740157483" bottom="0.3937007874015748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08D047-59D9-4B81-B81A-6C300CF18831}">
  <sheetPr>
    <tabColor theme="5" tint="-0.499984740745262"/>
  </sheetPr>
  <dimension ref="A1:Q32"/>
  <sheetViews>
    <sheetView view="pageLayout" topLeftCell="F11" zoomScale="90" zoomScalePageLayoutView="90" workbookViewId="0">
      <selection activeCell="Q22" sqref="Q22"/>
    </sheetView>
  </sheetViews>
  <sheetFormatPr baseColWidth="10" defaultColWidth="11.42578125" defaultRowHeight="15" x14ac:dyDescent="0.25"/>
  <cols>
    <col min="1" max="1" width="4.140625" bestFit="1" customWidth="1"/>
    <col min="2" max="2" width="18.28515625" style="3" customWidth="1"/>
    <col min="3" max="8" width="16.42578125" style="3" customWidth="1"/>
    <col min="9" max="9" width="16.42578125" customWidth="1"/>
    <col min="10" max="10" width="20" style="3" bestFit="1" customWidth="1"/>
    <col min="11" max="11" width="11.140625" style="3" bestFit="1" customWidth="1"/>
    <col min="12" max="12" width="19.5703125" style="3" customWidth="1"/>
    <col min="13" max="16" width="17.42578125" style="3" customWidth="1"/>
    <col min="17" max="17" width="17.42578125" customWidth="1"/>
  </cols>
  <sheetData>
    <row r="1" spans="1:17" s="3" customFormat="1" ht="17.100000000000001" customHeight="1" x14ac:dyDescent="0.25">
      <c r="B1" s="110" t="str">
        <f>Accueil!A7</f>
        <v>AO-LABORATOIRES ANIOS</v>
      </c>
      <c r="C1" s="110"/>
      <c r="D1" s="110"/>
      <c r="E1" s="110"/>
      <c r="F1" s="110"/>
      <c r="G1" s="110"/>
      <c r="H1" s="110"/>
      <c r="I1" s="110"/>
      <c r="J1" s="110" t="str">
        <f>Accueil!A7</f>
        <v>AO-LABORATOIRES ANIOS</v>
      </c>
      <c r="K1" s="110"/>
      <c r="L1" s="110"/>
      <c r="M1" s="110"/>
      <c r="N1" s="110"/>
      <c r="O1" s="110"/>
      <c r="P1" s="110"/>
      <c r="Q1" s="110"/>
    </row>
    <row r="2" spans="1:17" s="3" customFormat="1" ht="17.100000000000001" customHeight="1" x14ac:dyDescent="0.25">
      <c r="B2" s="106" t="s">
        <v>38</v>
      </c>
      <c r="C2" s="106"/>
      <c r="D2" s="106"/>
      <c r="E2" s="106"/>
      <c r="F2" s="106"/>
      <c r="G2" s="106"/>
      <c r="H2" s="106"/>
      <c r="I2" s="106"/>
      <c r="J2" s="106" t="s">
        <v>39</v>
      </c>
      <c r="K2" s="106"/>
      <c r="L2" s="106"/>
      <c r="M2" s="106"/>
      <c r="N2" s="106"/>
      <c r="O2" s="106"/>
      <c r="P2" s="106"/>
      <c r="Q2" s="106"/>
    </row>
    <row r="3" spans="1:17" s="3" customFormat="1" ht="17.100000000000001" customHeight="1" thickBot="1" x14ac:dyDescent="0.3"/>
    <row r="4" spans="1:17" s="3" customFormat="1" ht="17.100000000000001" customHeight="1" x14ac:dyDescent="0.25">
      <c r="A4" s="7">
        <v>5</v>
      </c>
      <c r="B4" s="114" t="str">
        <f>"MATERIEL N°" &amp;$A$4</f>
        <v>MATERIEL N°5</v>
      </c>
      <c r="C4" s="108" t="s">
        <v>40</v>
      </c>
      <c r="D4" s="116">
        <f>+A4</f>
        <v>5</v>
      </c>
      <c r="E4" s="116"/>
      <c r="F4" s="116"/>
      <c r="G4" s="116"/>
      <c r="H4" s="116"/>
      <c r="I4" s="116"/>
      <c r="J4" s="114" t="str">
        <f>"MATERIEL N°" &amp;$A$4</f>
        <v>MATERIEL N°5</v>
      </c>
      <c r="K4" s="108" t="s">
        <v>40</v>
      </c>
      <c r="L4" s="116">
        <f>+I4</f>
        <v>0</v>
      </c>
      <c r="M4" s="116"/>
      <c r="N4" s="116"/>
      <c r="O4" s="116"/>
      <c r="P4" s="116"/>
      <c r="Q4" s="116"/>
    </row>
    <row r="5" spans="1:17" s="3" customFormat="1" ht="17.100000000000001" customHeight="1" x14ac:dyDescent="0.25">
      <c r="B5" s="115"/>
      <c r="C5" s="103"/>
      <c r="D5" s="116"/>
      <c r="E5" s="116"/>
      <c r="F5" s="116"/>
      <c r="G5" s="116"/>
      <c r="H5" s="116"/>
      <c r="I5" s="116"/>
      <c r="J5" s="115"/>
      <c r="K5" s="103"/>
      <c r="L5" s="116"/>
      <c r="M5" s="116"/>
      <c r="N5" s="116"/>
      <c r="O5" s="116"/>
      <c r="P5" s="116"/>
      <c r="Q5" s="116"/>
    </row>
    <row r="6" spans="1:17" s="3" customFormat="1" ht="17.100000000000001" customHeight="1" x14ac:dyDescent="0.25">
      <c r="B6" s="24"/>
      <c r="C6" s="24"/>
      <c r="D6" s="2"/>
      <c r="E6" s="2"/>
      <c r="F6" s="2"/>
      <c r="G6" s="2"/>
      <c r="H6" s="2"/>
      <c r="I6" s="2"/>
      <c r="J6" s="24"/>
      <c r="K6" s="24"/>
      <c r="L6" s="24"/>
      <c r="M6" s="2"/>
      <c r="N6" s="2"/>
      <c r="O6" s="2"/>
      <c r="P6" s="2"/>
      <c r="Q6" s="2"/>
    </row>
    <row r="7" spans="1:17" s="3" customFormat="1" ht="17.100000000000001" customHeight="1" x14ac:dyDescent="0.25">
      <c r="J7" s="113"/>
      <c r="K7" s="113"/>
      <c r="L7" s="113"/>
      <c r="M7" s="113"/>
      <c r="N7" s="113"/>
      <c r="O7" s="113"/>
      <c r="P7" s="113"/>
      <c r="Q7" s="113"/>
    </row>
    <row r="8" spans="1:17" s="3" customFormat="1" ht="28.35" customHeight="1" x14ac:dyDescent="0.25">
      <c r="B8" s="1" t="s">
        <v>41</v>
      </c>
      <c r="C8" s="117" t="s">
        <v>60</v>
      </c>
      <c r="D8" s="117"/>
      <c r="E8" s="117"/>
      <c r="F8" s="117"/>
      <c r="G8" s="117"/>
      <c r="H8" s="117"/>
      <c r="I8" s="118"/>
      <c r="J8" s="1" t="s">
        <v>41</v>
      </c>
      <c r="K8" s="117" t="str">
        <f>+C8</f>
        <v>MFP DEPARTEMENTAL A4 N&amp;B 35 ppm</v>
      </c>
      <c r="L8" s="117"/>
      <c r="M8" s="117"/>
      <c r="N8" s="117"/>
      <c r="O8" s="117"/>
      <c r="P8" s="117"/>
      <c r="Q8" s="117"/>
    </row>
    <row r="9" spans="1:17" s="3" customFormat="1" ht="17.100000000000001" customHeight="1" x14ac:dyDescent="0.25">
      <c r="J9" s="119"/>
      <c r="K9" s="119"/>
      <c r="L9" s="2"/>
      <c r="M9" s="2"/>
      <c r="N9" s="2"/>
      <c r="O9" s="2"/>
      <c r="P9" s="2"/>
      <c r="Q9" s="2"/>
    </row>
    <row r="10" spans="1:17" s="3" customFormat="1" ht="17.100000000000001" customHeight="1" x14ac:dyDescent="0.25">
      <c r="J10" s="119"/>
      <c r="K10" s="119"/>
      <c r="L10" s="2"/>
      <c r="M10" s="2"/>
      <c r="N10" s="2"/>
      <c r="O10" s="2"/>
      <c r="P10" s="2"/>
      <c r="Q10" s="2"/>
    </row>
    <row r="11" spans="1:17" s="3" customFormat="1" ht="17.100000000000001" customHeight="1" x14ac:dyDescent="0.2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7" s="3" customFormat="1" ht="17.100000000000001" customHeight="1" x14ac:dyDescent="0.25">
      <c r="B12" s="113"/>
      <c r="C12" s="113"/>
      <c r="D12" s="113"/>
      <c r="E12" s="113"/>
      <c r="F12" s="113"/>
      <c r="G12" s="113"/>
      <c r="H12" s="113"/>
      <c r="I12" s="113"/>
    </row>
    <row r="13" spans="1:17" s="3" customFormat="1" ht="19.7" customHeight="1" x14ac:dyDescent="0.25">
      <c r="B13" s="95" t="s">
        <v>42</v>
      </c>
      <c r="C13" s="121"/>
      <c r="D13" s="121"/>
      <c r="E13" s="121"/>
      <c r="F13" s="121"/>
      <c r="G13" s="121"/>
      <c r="H13" s="121"/>
      <c r="I13" s="96"/>
      <c r="J13" s="111" t="s">
        <v>43</v>
      </c>
      <c r="K13" s="111"/>
      <c r="L13" s="111"/>
      <c r="M13" s="111"/>
      <c r="N13" s="111"/>
      <c r="O13" s="111"/>
      <c r="P13" s="111"/>
      <c r="Q13" s="111"/>
    </row>
    <row r="14" spans="1:17" s="3" customFormat="1" ht="19.7" customHeight="1" x14ac:dyDescent="0.25">
      <c r="B14" s="123" t="s">
        <v>44</v>
      </c>
      <c r="C14" s="124"/>
      <c r="D14" s="11" t="s">
        <v>45</v>
      </c>
      <c r="E14" s="11" t="str">
        <f>Accueil!$B$19</f>
        <v>-</v>
      </c>
      <c r="F14" s="11" t="str">
        <f>Accueil!$C$19</f>
        <v>-</v>
      </c>
      <c r="G14" s="11" t="str">
        <f>Accueil!$D$19</f>
        <v>-</v>
      </c>
      <c r="H14" s="11" t="str">
        <f>Accueil!$E$19</f>
        <v>-</v>
      </c>
      <c r="I14" s="11" t="str">
        <f>Accueil!$F$19</f>
        <v>LOA 20 Trimestres</v>
      </c>
      <c r="J14" s="9" t="s">
        <v>46</v>
      </c>
      <c r="K14" s="9" t="s">
        <v>47</v>
      </c>
      <c r="L14" s="9" t="s">
        <v>45</v>
      </c>
      <c r="M14" s="9" t="str">
        <f>Accueil!$B$19</f>
        <v>-</v>
      </c>
      <c r="N14" s="9" t="str">
        <f>Accueil!$C$19</f>
        <v>-</v>
      </c>
      <c r="O14" s="9" t="str">
        <f>Accueil!$D$19</f>
        <v>-</v>
      </c>
      <c r="P14" s="9" t="str">
        <f>Accueil!$E$19</f>
        <v>-</v>
      </c>
      <c r="Q14" s="9" t="str">
        <f>Accueil!$F$19</f>
        <v>LOA 20 Trimestres</v>
      </c>
    </row>
    <row r="15" spans="1:17" s="3" customFormat="1" ht="19.7" customHeight="1" x14ac:dyDescent="0.25">
      <c r="B15" s="98" t="str">
        <f>"Matériel n°" &amp;$A$4</f>
        <v>Matériel n°5</v>
      </c>
      <c r="C15" s="100"/>
      <c r="D15" s="33"/>
      <c r="E15" s="33"/>
      <c r="F15" s="33"/>
      <c r="G15" s="33"/>
      <c r="H15" s="33"/>
      <c r="I15" s="33"/>
      <c r="J15" s="1" t="str">
        <f>"Matériel n°" &amp;$A$4</f>
        <v>Matériel n°5</v>
      </c>
      <c r="K15" s="1">
        <v>3</v>
      </c>
      <c r="L15" s="33">
        <f>D15*K15</f>
        <v>0</v>
      </c>
      <c r="M15" s="33">
        <f>E15*K15</f>
        <v>0</v>
      </c>
      <c r="N15" s="33">
        <f>F15*K15</f>
        <v>0</v>
      </c>
      <c r="O15" s="33">
        <f>G15*K15</f>
        <v>0</v>
      </c>
      <c r="P15" s="33">
        <f>H15*K15</f>
        <v>0</v>
      </c>
      <c r="Q15" s="33">
        <f>I15*K15</f>
        <v>0</v>
      </c>
    </row>
    <row r="16" spans="1:17" s="3" customFormat="1" ht="19.7" customHeight="1" x14ac:dyDescent="0.25">
      <c r="B16" s="98" t="s">
        <v>48</v>
      </c>
      <c r="C16" s="100"/>
      <c r="D16" s="33"/>
      <c r="E16" s="33"/>
      <c r="F16" s="33"/>
      <c r="G16" s="33"/>
      <c r="H16" s="33"/>
      <c r="I16" s="33"/>
      <c r="J16" s="1" t="s">
        <v>48</v>
      </c>
      <c r="K16" s="1">
        <v>1</v>
      </c>
      <c r="L16" s="33">
        <f t="shared" ref="L16:L17" si="0">D16*K16</f>
        <v>0</v>
      </c>
      <c r="M16" s="33">
        <f t="shared" ref="M16:M17" si="1">E16*K16</f>
        <v>0</v>
      </c>
      <c r="N16" s="33">
        <f t="shared" ref="N16:N17" si="2">F16*K16</f>
        <v>0</v>
      </c>
      <c r="O16" s="33">
        <f t="shared" ref="O16:O17" si="3">G16*K16</f>
        <v>0</v>
      </c>
      <c r="P16" s="33">
        <f t="shared" ref="P16:P17" si="4">H16*K16</f>
        <v>0</v>
      </c>
      <c r="Q16" s="33">
        <f t="shared" ref="Q16:Q17" si="5">I16*K16</f>
        <v>0</v>
      </c>
    </row>
    <row r="17" spans="1:17" s="3" customFormat="1" ht="19.7" customHeight="1" x14ac:dyDescent="0.25">
      <c r="B17" s="98" t="s">
        <v>57</v>
      </c>
      <c r="C17" s="100"/>
      <c r="D17" s="33"/>
      <c r="E17" s="33"/>
      <c r="F17" s="33"/>
      <c r="G17" s="33"/>
      <c r="H17" s="33"/>
      <c r="I17" s="33"/>
      <c r="J17" s="8" t="s">
        <v>57</v>
      </c>
      <c r="K17" s="1">
        <v>3</v>
      </c>
      <c r="L17" s="33">
        <f t="shared" si="0"/>
        <v>0</v>
      </c>
      <c r="M17" s="33">
        <f t="shared" si="1"/>
        <v>0</v>
      </c>
      <c r="N17" s="33">
        <f t="shared" si="2"/>
        <v>0</v>
      </c>
      <c r="O17" s="33">
        <f t="shared" si="3"/>
        <v>0</v>
      </c>
      <c r="P17" s="33">
        <f t="shared" si="4"/>
        <v>0</v>
      </c>
      <c r="Q17" s="33">
        <f t="shared" si="5"/>
        <v>0</v>
      </c>
    </row>
    <row r="18" spans="1:17" s="3" customFormat="1" ht="19.7" customHeight="1" x14ac:dyDescent="0.25">
      <c r="B18" s="98" t="s">
        <v>58</v>
      </c>
      <c r="C18" s="100"/>
      <c r="D18" s="33"/>
      <c r="E18" s="33"/>
      <c r="F18" s="33"/>
      <c r="G18" s="33"/>
      <c r="H18" s="33"/>
      <c r="I18" s="33"/>
      <c r="J18" s="8" t="s">
        <v>117</v>
      </c>
      <c r="K18" s="1">
        <v>3</v>
      </c>
      <c r="L18" s="33">
        <f>D20*K18</f>
        <v>0</v>
      </c>
      <c r="M18" s="33">
        <f>E20*K18</f>
        <v>0</v>
      </c>
      <c r="N18" s="33">
        <f>F20*K18</f>
        <v>0</v>
      </c>
      <c r="O18" s="33">
        <f>G20*K18</f>
        <v>0</v>
      </c>
      <c r="P18" s="33">
        <f>H20*K18</f>
        <v>0</v>
      </c>
      <c r="Q18" s="33">
        <f>I20*K18</f>
        <v>0</v>
      </c>
    </row>
    <row r="19" spans="1:17" s="3" customFormat="1" ht="19.7" customHeight="1" x14ac:dyDescent="0.25">
      <c r="B19" s="98" t="s">
        <v>62</v>
      </c>
      <c r="C19" s="100"/>
      <c r="D19" s="33"/>
      <c r="E19" s="33"/>
      <c r="F19" s="33"/>
      <c r="G19" s="33"/>
      <c r="H19" s="33"/>
      <c r="I19" s="33"/>
      <c r="J19" s="8" t="s">
        <v>118</v>
      </c>
      <c r="K19" s="1">
        <v>1</v>
      </c>
      <c r="L19" s="33">
        <f>D21*K19</f>
        <v>0</v>
      </c>
      <c r="M19" s="33">
        <f>E21*K19</f>
        <v>0</v>
      </c>
      <c r="N19" s="33">
        <f>F21*K19</f>
        <v>0</v>
      </c>
      <c r="O19" s="33">
        <f>G21*K19</f>
        <v>0</v>
      </c>
      <c r="P19" s="33">
        <f>H21*K19</f>
        <v>0</v>
      </c>
      <c r="Q19" s="33">
        <f>I21*K19</f>
        <v>0</v>
      </c>
    </row>
    <row r="20" spans="1:17" s="3" customFormat="1" ht="19.7" customHeight="1" x14ac:dyDescent="0.25">
      <c r="B20" s="98" t="s">
        <v>116</v>
      </c>
      <c r="C20" s="100"/>
      <c r="D20" s="33"/>
      <c r="E20" s="33"/>
      <c r="F20" s="33"/>
      <c r="G20" s="33"/>
      <c r="H20" s="33"/>
      <c r="I20" s="33"/>
      <c r="J20" s="118" t="s">
        <v>49</v>
      </c>
      <c r="K20" s="120"/>
      <c r="L20" s="38">
        <f>SUM(L15:L19)</f>
        <v>0</v>
      </c>
      <c r="M20" s="10"/>
      <c r="N20" s="10"/>
      <c r="O20" s="10"/>
      <c r="P20" s="10"/>
      <c r="Q20" s="10"/>
    </row>
    <row r="21" spans="1:17" s="3" customFormat="1" ht="19.7" customHeight="1" x14ac:dyDescent="0.25">
      <c r="B21" s="140" t="s">
        <v>119</v>
      </c>
      <c r="C21" s="141"/>
      <c r="D21" s="33"/>
      <c r="E21" s="33"/>
      <c r="F21" s="33"/>
      <c r="G21" s="33"/>
      <c r="H21" s="33"/>
      <c r="I21" s="33"/>
      <c r="J21" s="130" t="str">
        <f>IF(Accueil!$F$18="Oui","SOMME DES LOYERS LOA 20 T","-")</f>
        <v>SOMME DES LOYERS LOA 20 T</v>
      </c>
      <c r="K21" s="120"/>
      <c r="L21" s="12"/>
      <c r="M21" s="10"/>
      <c r="N21" s="10"/>
      <c r="O21" s="10"/>
      <c r="P21" s="10"/>
      <c r="Q21" s="47">
        <f>SUM(Q15:Q19)*20</f>
        <v>0</v>
      </c>
    </row>
    <row r="22" spans="1:17" s="3" customFormat="1" ht="19.7" customHeight="1" x14ac:dyDescent="0.25"/>
    <row r="23" spans="1:17" s="3" customFormat="1" ht="17.100000000000001" customHeight="1" x14ac:dyDescent="0.25">
      <c r="A23" s="119"/>
    </row>
    <row r="24" spans="1:17" s="3" customFormat="1" ht="17.100000000000001" customHeight="1" x14ac:dyDescent="0.25">
      <c r="A24" s="119"/>
    </row>
    <row r="25" spans="1:17" s="3" customFormat="1" ht="17.100000000000001" customHeight="1" x14ac:dyDescent="0.25">
      <c r="B25" s="131" t="s">
        <v>50</v>
      </c>
      <c r="C25" s="132"/>
      <c r="D25" s="132"/>
      <c r="E25" s="132"/>
      <c r="F25" s="132"/>
      <c r="G25" s="132"/>
      <c r="H25" s="132"/>
      <c r="I25" s="133"/>
    </row>
    <row r="26" spans="1:17" s="3" customFormat="1" ht="17.100000000000001" customHeight="1" x14ac:dyDescent="0.25">
      <c r="B26" s="134" t="s">
        <v>51</v>
      </c>
      <c r="C26" s="135"/>
      <c r="D26" s="135"/>
      <c r="E26" s="135"/>
      <c r="F26" s="135"/>
      <c r="G26" s="136"/>
      <c r="H26" s="35" t="s">
        <v>52</v>
      </c>
      <c r="I26" s="34"/>
    </row>
    <row r="27" spans="1:17" s="3" customFormat="1" ht="17.100000000000001" customHeight="1" x14ac:dyDescent="0.25">
      <c r="B27" s="137" t="s">
        <v>53</v>
      </c>
      <c r="C27" s="138"/>
      <c r="D27" s="138"/>
      <c r="E27" s="138"/>
      <c r="F27" s="138"/>
      <c r="G27" s="139"/>
      <c r="H27" s="35" t="s">
        <v>52</v>
      </c>
      <c r="I27" s="34"/>
    </row>
    <row r="28" spans="1:17" s="3" customFormat="1" ht="17.100000000000001" customHeight="1" x14ac:dyDescent="0.25">
      <c r="B28" s="36"/>
      <c r="C28" s="36"/>
      <c r="D28" s="36"/>
      <c r="E28" s="36"/>
      <c r="F28" s="36"/>
      <c r="G28" s="36"/>
      <c r="H28" s="36"/>
      <c r="I28" s="36"/>
    </row>
    <row r="29" spans="1:17" s="3" customFormat="1" ht="17.100000000000001" customHeight="1" x14ac:dyDescent="0.25">
      <c r="B29" s="129" t="s">
        <v>54</v>
      </c>
      <c r="C29" s="129"/>
      <c r="D29" s="129"/>
      <c r="E29" s="129"/>
      <c r="F29" s="129"/>
      <c r="G29" s="129"/>
      <c r="H29" s="129"/>
      <c r="I29" s="129"/>
    </row>
    <row r="30" spans="1:17" s="3" customFormat="1" ht="17.100000000000001" customHeight="1" x14ac:dyDescent="0.25">
      <c r="B30" s="112" t="s">
        <v>154</v>
      </c>
      <c r="C30" s="112"/>
      <c r="D30" s="112"/>
      <c r="E30" s="112"/>
      <c r="F30" s="112"/>
      <c r="G30" s="112"/>
      <c r="H30" s="112"/>
      <c r="I30" s="112"/>
    </row>
    <row r="31" spans="1:17" s="3" customFormat="1" ht="17.100000000000001" customHeight="1" x14ac:dyDescent="0.25">
      <c r="Q31"/>
    </row>
    <row r="32" spans="1:17" s="3" customFormat="1" ht="17.100000000000001" customHeight="1" x14ac:dyDescent="0.25">
      <c r="Q32"/>
    </row>
  </sheetData>
  <mergeCells count="34">
    <mergeCell ref="B21:C21"/>
    <mergeCell ref="B27:G27"/>
    <mergeCell ref="B29:I29"/>
    <mergeCell ref="A23:A24"/>
    <mergeCell ref="J21:K21"/>
    <mergeCell ref="B25:I25"/>
    <mergeCell ref="B26:G26"/>
    <mergeCell ref="J10:K10"/>
    <mergeCell ref="B13:I13"/>
    <mergeCell ref="J13:Q13"/>
    <mergeCell ref="J20:K20"/>
    <mergeCell ref="B14:C14"/>
    <mergeCell ref="B15:C15"/>
    <mergeCell ref="B16:C16"/>
    <mergeCell ref="B17:C17"/>
    <mergeCell ref="B18:C18"/>
    <mergeCell ref="B19:C19"/>
    <mergeCell ref="B20:C20"/>
    <mergeCell ref="B30:I30"/>
    <mergeCell ref="B12:I12"/>
    <mergeCell ref="B1:I1"/>
    <mergeCell ref="J1:Q1"/>
    <mergeCell ref="B2:I2"/>
    <mergeCell ref="J2:Q2"/>
    <mergeCell ref="B4:B5"/>
    <mergeCell ref="C4:C5"/>
    <mergeCell ref="D4:I5"/>
    <mergeCell ref="J4:J5"/>
    <mergeCell ref="K4:K5"/>
    <mergeCell ref="L4:Q5"/>
    <mergeCell ref="J7:Q7"/>
    <mergeCell ref="C8:I8"/>
    <mergeCell ref="K8:Q8"/>
    <mergeCell ref="J9:K9"/>
  </mergeCells>
  <pageMargins left="0.43307086614173229" right="0.23622047244094488" top="0.39370078740157483" bottom="0.3937007874015748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153B80-7E9B-4AFE-A90A-79C7441487C6}">
  <sheetPr>
    <tabColor theme="5" tint="-0.499984740745262"/>
  </sheetPr>
  <dimension ref="A1:Q32"/>
  <sheetViews>
    <sheetView view="pageLayout" topLeftCell="F12" zoomScale="90" zoomScalePageLayoutView="90" workbookViewId="0">
      <selection activeCell="Q24" sqref="Q24"/>
    </sheetView>
  </sheetViews>
  <sheetFormatPr baseColWidth="10" defaultColWidth="11.42578125" defaultRowHeight="15" x14ac:dyDescent="0.25"/>
  <cols>
    <col min="1" max="1" width="4.140625" bestFit="1" customWidth="1"/>
    <col min="2" max="2" width="18.28515625" style="3" customWidth="1"/>
    <col min="3" max="8" width="16.42578125" style="3" customWidth="1"/>
    <col min="9" max="9" width="16.42578125" customWidth="1"/>
    <col min="10" max="10" width="20" style="3" bestFit="1" customWidth="1"/>
    <col min="11" max="11" width="11.140625" style="3" bestFit="1" customWidth="1"/>
    <col min="12" max="12" width="19.5703125" style="3" customWidth="1"/>
    <col min="13" max="16" width="17.42578125" style="3" customWidth="1"/>
    <col min="17" max="17" width="17.42578125" customWidth="1"/>
  </cols>
  <sheetData>
    <row r="1" spans="1:17" s="3" customFormat="1" ht="17.100000000000001" customHeight="1" x14ac:dyDescent="0.25">
      <c r="B1" s="110" t="str">
        <f>Accueil!A7</f>
        <v>AO-LABORATOIRES ANIOS</v>
      </c>
      <c r="C1" s="110"/>
      <c r="D1" s="110"/>
      <c r="E1" s="110"/>
      <c r="F1" s="110"/>
      <c r="G1" s="110"/>
      <c r="H1" s="110"/>
      <c r="I1" s="110"/>
      <c r="J1" s="110" t="str">
        <f>Accueil!A7</f>
        <v>AO-LABORATOIRES ANIOS</v>
      </c>
      <c r="K1" s="110"/>
      <c r="L1" s="110"/>
      <c r="M1" s="110"/>
      <c r="N1" s="110"/>
      <c r="O1" s="110"/>
      <c r="P1" s="110"/>
      <c r="Q1" s="110"/>
    </row>
    <row r="2" spans="1:17" s="3" customFormat="1" ht="17.100000000000001" customHeight="1" x14ac:dyDescent="0.25">
      <c r="B2" s="106" t="s">
        <v>38</v>
      </c>
      <c r="C2" s="106"/>
      <c r="D2" s="106"/>
      <c r="E2" s="106"/>
      <c r="F2" s="106"/>
      <c r="G2" s="106"/>
      <c r="H2" s="106"/>
      <c r="I2" s="106"/>
      <c r="J2" s="106" t="s">
        <v>39</v>
      </c>
      <c r="K2" s="106"/>
      <c r="L2" s="106"/>
      <c r="M2" s="106"/>
      <c r="N2" s="106"/>
      <c r="O2" s="106"/>
      <c r="P2" s="106"/>
      <c r="Q2" s="106"/>
    </row>
    <row r="3" spans="1:17" s="3" customFormat="1" ht="17.100000000000001" customHeight="1" thickBot="1" x14ac:dyDescent="0.3"/>
    <row r="4" spans="1:17" s="3" customFormat="1" ht="17.100000000000001" customHeight="1" x14ac:dyDescent="0.25">
      <c r="A4" s="7">
        <v>6</v>
      </c>
      <c r="B4" s="114" t="str">
        <f>"MATERIEL N°" &amp;$A$4</f>
        <v>MATERIEL N°6</v>
      </c>
      <c r="C4" s="108" t="s">
        <v>40</v>
      </c>
      <c r="D4" s="116">
        <f>+A4</f>
        <v>6</v>
      </c>
      <c r="E4" s="116"/>
      <c r="F4" s="116"/>
      <c r="G4" s="116"/>
      <c r="H4" s="116"/>
      <c r="I4" s="116"/>
      <c r="J4" s="114" t="str">
        <f>"MATERIEL N°" &amp;$A$4</f>
        <v>MATERIEL N°6</v>
      </c>
      <c r="K4" s="108" t="s">
        <v>40</v>
      </c>
      <c r="L4" s="116">
        <f>+I4</f>
        <v>0</v>
      </c>
      <c r="M4" s="116"/>
      <c r="N4" s="116"/>
      <c r="O4" s="116"/>
      <c r="P4" s="116"/>
      <c r="Q4" s="116"/>
    </row>
    <row r="5" spans="1:17" s="3" customFormat="1" ht="17.100000000000001" customHeight="1" x14ac:dyDescent="0.25">
      <c r="B5" s="115"/>
      <c r="C5" s="103"/>
      <c r="D5" s="116"/>
      <c r="E5" s="116"/>
      <c r="F5" s="116"/>
      <c r="G5" s="116"/>
      <c r="H5" s="116"/>
      <c r="I5" s="116"/>
      <c r="J5" s="115"/>
      <c r="K5" s="103"/>
      <c r="L5" s="116"/>
      <c r="M5" s="116"/>
      <c r="N5" s="116"/>
      <c r="O5" s="116"/>
      <c r="P5" s="116"/>
      <c r="Q5" s="116"/>
    </row>
    <row r="6" spans="1:17" s="3" customFormat="1" ht="17.100000000000001" customHeight="1" x14ac:dyDescent="0.25">
      <c r="B6" s="24"/>
      <c r="C6" s="24"/>
      <c r="D6" s="2"/>
      <c r="E6" s="2"/>
      <c r="F6" s="2"/>
      <c r="G6" s="2"/>
      <c r="H6" s="2"/>
      <c r="I6" s="2"/>
      <c r="J6" s="24"/>
      <c r="K6" s="24"/>
      <c r="L6" s="24"/>
      <c r="M6" s="2"/>
      <c r="N6" s="2"/>
      <c r="O6" s="2"/>
      <c r="P6" s="2"/>
      <c r="Q6" s="2"/>
    </row>
    <row r="7" spans="1:17" s="3" customFormat="1" ht="17.100000000000001" customHeight="1" x14ac:dyDescent="0.25">
      <c r="J7" s="113"/>
      <c r="K7" s="113"/>
      <c r="L7" s="113"/>
      <c r="M7" s="113"/>
      <c r="N7" s="113"/>
      <c r="O7" s="113"/>
      <c r="P7" s="113"/>
      <c r="Q7" s="113"/>
    </row>
    <row r="8" spans="1:17" s="3" customFormat="1" ht="28.35" customHeight="1" x14ac:dyDescent="0.25">
      <c r="B8" s="1" t="s">
        <v>41</v>
      </c>
      <c r="C8" s="117" t="s">
        <v>120</v>
      </c>
      <c r="D8" s="117"/>
      <c r="E8" s="117"/>
      <c r="F8" s="117"/>
      <c r="G8" s="117"/>
      <c r="H8" s="117"/>
      <c r="I8" s="118"/>
      <c r="J8" s="1" t="s">
        <v>41</v>
      </c>
      <c r="K8" s="117" t="str">
        <f>+C8</f>
        <v>MFP DEPARTEMENTAL A4 COULEUR 35 ppm</v>
      </c>
      <c r="L8" s="117"/>
      <c r="M8" s="117"/>
      <c r="N8" s="117"/>
      <c r="O8" s="117"/>
      <c r="P8" s="117"/>
      <c r="Q8" s="117"/>
    </row>
    <row r="9" spans="1:17" s="3" customFormat="1" ht="17.100000000000001" customHeight="1" x14ac:dyDescent="0.25">
      <c r="J9" s="119"/>
      <c r="K9" s="119"/>
      <c r="L9" s="2"/>
      <c r="M9" s="2"/>
      <c r="N9" s="2"/>
      <c r="O9" s="2"/>
      <c r="P9" s="2"/>
      <c r="Q9" s="2"/>
    </row>
    <row r="10" spans="1:17" s="3" customFormat="1" ht="17.100000000000001" customHeight="1" x14ac:dyDescent="0.25">
      <c r="J10" s="119"/>
      <c r="K10" s="119"/>
      <c r="L10" s="2"/>
      <c r="M10" s="2"/>
      <c r="N10" s="2"/>
      <c r="O10" s="2"/>
      <c r="P10" s="2"/>
      <c r="Q10" s="2"/>
    </row>
    <row r="11" spans="1:17" s="3" customFormat="1" ht="17.100000000000001" customHeight="1" x14ac:dyDescent="0.2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7" s="3" customFormat="1" ht="17.100000000000001" customHeight="1" x14ac:dyDescent="0.25">
      <c r="B12" s="113"/>
      <c r="C12" s="113"/>
      <c r="D12" s="113"/>
      <c r="E12" s="113"/>
      <c r="F12" s="113"/>
      <c r="G12" s="113"/>
      <c r="H12" s="113"/>
      <c r="I12" s="113"/>
    </row>
    <row r="13" spans="1:17" s="3" customFormat="1" ht="19.7" customHeight="1" x14ac:dyDescent="0.25">
      <c r="B13" s="95" t="s">
        <v>42</v>
      </c>
      <c r="C13" s="121"/>
      <c r="D13" s="121"/>
      <c r="E13" s="121"/>
      <c r="F13" s="121"/>
      <c r="G13" s="121"/>
      <c r="H13" s="121"/>
      <c r="I13" s="96"/>
      <c r="J13" s="111" t="s">
        <v>43</v>
      </c>
      <c r="K13" s="111"/>
      <c r="L13" s="111"/>
      <c r="M13" s="111"/>
      <c r="N13" s="111"/>
      <c r="O13" s="111"/>
      <c r="P13" s="111"/>
      <c r="Q13" s="111"/>
    </row>
    <row r="14" spans="1:17" s="3" customFormat="1" ht="19.7" customHeight="1" x14ac:dyDescent="0.25">
      <c r="B14" s="123" t="s">
        <v>44</v>
      </c>
      <c r="C14" s="124"/>
      <c r="D14" s="11" t="s">
        <v>45</v>
      </c>
      <c r="E14" s="11" t="str">
        <f>Accueil!$B$19</f>
        <v>-</v>
      </c>
      <c r="F14" s="11" t="str">
        <f>Accueil!$C$19</f>
        <v>-</v>
      </c>
      <c r="G14" s="11" t="str">
        <f>Accueil!$D$19</f>
        <v>-</v>
      </c>
      <c r="H14" s="11" t="str">
        <f>Accueil!$E$19</f>
        <v>-</v>
      </c>
      <c r="I14" s="11" t="str">
        <f>Accueil!$F$19</f>
        <v>LOA 20 Trimestres</v>
      </c>
      <c r="J14" s="9" t="s">
        <v>46</v>
      </c>
      <c r="K14" s="9" t="s">
        <v>47</v>
      </c>
      <c r="L14" s="9" t="s">
        <v>45</v>
      </c>
      <c r="M14" s="9" t="str">
        <f>Accueil!$B$19</f>
        <v>-</v>
      </c>
      <c r="N14" s="9" t="str">
        <f>Accueil!$C$19</f>
        <v>-</v>
      </c>
      <c r="O14" s="9" t="str">
        <f>Accueil!$D$19</f>
        <v>-</v>
      </c>
      <c r="P14" s="9" t="str">
        <f>Accueil!$E$19</f>
        <v>-</v>
      </c>
      <c r="Q14" s="9" t="str">
        <f>Accueil!$F$19</f>
        <v>LOA 20 Trimestres</v>
      </c>
    </row>
    <row r="15" spans="1:17" s="3" customFormat="1" ht="19.7" customHeight="1" x14ac:dyDescent="0.25">
      <c r="B15" s="98" t="str">
        <f>"Matériel n°" &amp;$A$4</f>
        <v>Matériel n°6</v>
      </c>
      <c r="C15" s="100"/>
      <c r="D15" s="33"/>
      <c r="E15" s="33"/>
      <c r="F15" s="33"/>
      <c r="G15" s="33"/>
      <c r="H15" s="33"/>
      <c r="I15" s="33"/>
      <c r="J15" s="1" t="str">
        <f>"Matériel n°" &amp;$A$4</f>
        <v>Matériel n°6</v>
      </c>
      <c r="K15" s="1">
        <v>18</v>
      </c>
      <c r="L15" s="33">
        <f>D15*K15</f>
        <v>0</v>
      </c>
      <c r="M15" s="33">
        <f>E15*K15</f>
        <v>0</v>
      </c>
      <c r="N15" s="33">
        <f>F15*K15</f>
        <v>0</v>
      </c>
      <c r="O15" s="33">
        <f>G15*K15</f>
        <v>0</v>
      </c>
      <c r="P15" s="33">
        <f>H15*K15</f>
        <v>0</v>
      </c>
      <c r="Q15" s="33">
        <f>I15*K15</f>
        <v>0</v>
      </c>
    </row>
    <row r="16" spans="1:17" s="3" customFormat="1" ht="19.7" customHeight="1" x14ac:dyDescent="0.25">
      <c r="B16" s="98" t="s">
        <v>48</v>
      </c>
      <c r="C16" s="100"/>
      <c r="D16" s="33"/>
      <c r="E16" s="33"/>
      <c r="F16" s="33"/>
      <c r="G16" s="33"/>
      <c r="H16" s="33"/>
      <c r="I16" s="33"/>
      <c r="J16" s="1" t="s">
        <v>48</v>
      </c>
      <c r="K16" s="1">
        <v>12</v>
      </c>
      <c r="L16" s="33">
        <f t="shared" ref="L16:L19" si="0">D16*K16</f>
        <v>0</v>
      </c>
      <c r="M16" s="33">
        <f t="shared" ref="M16:M19" si="1">E16*K16</f>
        <v>0</v>
      </c>
      <c r="N16" s="33">
        <f t="shared" ref="N16:N19" si="2">F16*K16</f>
        <v>0</v>
      </c>
      <c r="O16" s="33">
        <f t="shared" ref="O16:O19" si="3">G16*K16</f>
        <v>0</v>
      </c>
      <c r="P16" s="33">
        <f t="shared" ref="P16:P19" si="4">H16*K16</f>
        <v>0</v>
      </c>
      <c r="Q16" s="33">
        <f t="shared" ref="Q16:Q19" si="5">I16*K16</f>
        <v>0</v>
      </c>
    </row>
    <row r="17" spans="1:17" s="3" customFormat="1" ht="19.7" customHeight="1" x14ac:dyDescent="0.25">
      <c r="B17" s="98" t="s">
        <v>57</v>
      </c>
      <c r="C17" s="100"/>
      <c r="D17" s="33"/>
      <c r="E17" s="33"/>
      <c r="F17" s="33"/>
      <c r="G17" s="33"/>
      <c r="H17" s="33"/>
      <c r="I17" s="33"/>
      <c r="J17" s="8" t="s">
        <v>57</v>
      </c>
      <c r="K17" s="1">
        <v>5</v>
      </c>
      <c r="L17" s="33">
        <f t="shared" si="0"/>
        <v>0</v>
      </c>
      <c r="M17" s="33">
        <f t="shared" si="1"/>
        <v>0</v>
      </c>
      <c r="N17" s="33">
        <f t="shared" si="2"/>
        <v>0</v>
      </c>
      <c r="O17" s="33">
        <f t="shared" si="3"/>
        <v>0</v>
      </c>
      <c r="P17" s="33">
        <f t="shared" si="4"/>
        <v>0</v>
      </c>
      <c r="Q17" s="33">
        <f t="shared" si="5"/>
        <v>0</v>
      </c>
    </row>
    <row r="18" spans="1:17" s="3" customFormat="1" ht="19.7" customHeight="1" x14ac:dyDescent="0.25">
      <c r="B18" s="98" t="s">
        <v>58</v>
      </c>
      <c r="C18" s="100"/>
      <c r="D18" s="33"/>
      <c r="E18" s="33"/>
      <c r="F18" s="33"/>
      <c r="G18" s="33"/>
      <c r="H18" s="33"/>
      <c r="I18" s="33"/>
      <c r="J18" s="8" t="s">
        <v>58</v>
      </c>
      <c r="K18" s="1">
        <v>1</v>
      </c>
      <c r="L18" s="33">
        <f t="shared" si="0"/>
        <v>0</v>
      </c>
      <c r="M18" s="33">
        <f t="shared" si="1"/>
        <v>0</v>
      </c>
      <c r="N18" s="33">
        <f t="shared" si="2"/>
        <v>0</v>
      </c>
      <c r="O18" s="33">
        <f t="shared" si="3"/>
        <v>0</v>
      </c>
      <c r="P18" s="33">
        <f t="shared" si="4"/>
        <v>0</v>
      </c>
      <c r="Q18" s="33">
        <f t="shared" si="5"/>
        <v>0</v>
      </c>
    </row>
    <row r="19" spans="1:17" s="3" customFormat="1" ht="19.7" customHeight="1" x14ac:dyDescent="0.25">
      <c r="B19" s="98" t="s">
        <v>62</v>
      </c>
      <c r="C19" s="100"/>
      <c r="D19" s="33"/>
      <c r="E19" s="33"/>
      <c r="F19" s="33"/>
      <c r="G19" s="33"/>
      <c r="H19" s="33"/>
      <c r="I19" s="33"/>
      <c r="J19" s="8" t="s">
        <v>62</v>
      </c>
      <c r="K19" s="1">
        <v>1</v>
      </c>
      <c r="L19" s="33">
        <f t="shared" si="0"/>
        <v>0</v>
      </c>
      <c r="M19" s="33">
        <f t="shared" si="1"/>
        <v>0</v>
      </c>
      <c r="N19" s="33">
        <f t="shared" si="2"/>
        <v>0</v>
      </c>
      <c r="O19" s="33">
        <f t="shared" si="3"/>
        <v>0</v>
      </c>
      <c r="P19" s="33">
        <f t="shared" si="4"/>
        <v>0</v>
      </c>
      <c r="Q19" s="33">
        <f t="shared" si="5"/>
        <v>0</v>
      </c>
    </row>
    <row r="20" spans="1:17" s="3" customFormat="1" ht="19.7" customHeight="1" x14ac:dyDescent="0.25">
      <c r="B20" s="98" t="s">
        <v>116</v>
      </c>
      <c r="C20" s="100"/>
      <c r="D20" s="33"/>
      <c r="E20" s="33"/>
      <c r="F20" s="33"/>
      <c r="G20" s="33"/>
      <c r="H20" s="33"/>
      <c r="I20" s="33"/>
      <c r="J20" s="8" t="s">
        <v>117</v>
      </c>
      <c r="K20" s="1">
        <v>18</v>
      </c>
      <c r="L20" s="33">
        <f t="shared" ref="L20" si="6">D20*K20</f>
        <v>0</v>
      </c>
      <c r="M20" s="33">
        <f t="shared" ref="M20" si="7">E20*K20</f>
        <v>0</v>
      </c>
      <c r="N20" s="33">
        <f t="shared" ref="N20" si="8">F20*K20</f>
        <v>0</v>
      </c>
      <c r="O20" s="33">
        <f t="shared" ref="O20" si="9">G20*K20</f>
        <v>0</v>
      </c>
      <c r="P20" s="33">
        <f t="shared" ref="P20" si="10">H20*K20</f>
        <v>0</v>
      </c>
      <c r="Q20" s="33">
        <f t="shared" ref="Q20" si="11">I20*K20</f>
        <v>0</v>
      </c>
    </row>
    <row r="21" spans="1:17" s="3" customFormat="1" ht="19.7" customHeight="1" x14ac:dyDescent="0.25">
      <c r="B21" s="140" t="s">
        <v>119</v>
      </c>
      <c r="C21" s="141"/>
      <c r="D21" s="33"/>
      <c r="E21" s="33"/>
      <c r="F21" s="33"/>
      <c r="G21" s="33"/>
      <c r="H21" s="33"/>
      <c r="I21" s="33"/>
      <c r="J21" s="8" t="s">
        <v>118</v>
      </c>
      <c r="K21" s="1">
        <v>3</v>
      </c>
      <c r="L21" s="33">
        <f t="shared" ref="L21" si="12">D21*K21</f>
        <v>0</v>
      </c>
      <c r="M21" s="33">
        <f t="shared" ref="M21" si="13">E21*K21</f>
        <v>0</v>
      </c>
      <c r="N21" s="33">
        <f t="shared" ref="N21" si="14">F21*K21</f>
        <v>0</v>
      </c>
      <c r="O21" s="33">
        <f t="shared" ref="O21" si="15">G21*K21</f>
        <v>0</v>
      </c>
      <c r="P21" s="33">
        <f t="shared" ref="P21" si="16">H21*K21</f>
        <v>0</v>
      </c>
      <c r="Q21" s="33">
        <f t="shared" ref="Q21" si="17">I21*K21</f>
        <v>0</v>
      </c>
    </row>
    <row r="22" spans="1:17" s="3" customFormat="1" ht="19.7" customHeight="1" x14ac:dyDescent="0.25">
      <c r="J22" s="118" t="s">
        <v>49</v>
      </c>
      <c r="K22" s="120"/>
      <c r="L22" s="38">
        <f>SUM(L15:L21)</f>
        <v>0</v>
      </c>
      <c r="M22" s="10"/>
      <c r="N22" s="10"/>
      <c r="O22" s="10"/>
      <c r="P22" s="10"/>
      <c r="Q22" s="10"/>
    </row>
    <row r="23" spans="1:17" s="3" customFormat="1" ht="17.100000000000001" customHeight="1" x14ac:dyDescent="0.25">
      <c r="A23" s="119"/>
      <c r="J23" s="130" t="str">
        <f>IF(Accueil!$F$18="Oui","SOMME DES LOYERS LOA 20 T","-")</f>
        <v>SOMME DES LOYERS LOA 20 T</v>
      </c>
      <c r="K23" s="120"/>
      <c r="L23" s="12"/>
      <c r="M23" s="10"/>
      <c r="N23" s="10"/>
      <c r="O23" s="10"/>
      <c r="P23" s="10"/>
      <c r="Q23" s="39">
        <f>SUM(Q15:Q21)*20</f>
        <v>0</v>
      </c>
    </row>
    <row r="24" spans="1:17" s="3" customFormat="1" ht="17.100000000000001" customHeight="1" x14ac:dyDescent="0.25">
      <c r="A24" s="119"/>
    </row>
    <row r="25" spans="1:17" s="3" customFormat="1" ht="17.100000000000001" customHeight="1" x14ac:dyDescent="0.25">
      <c r="B25" s="131" t="s">
        <v>50</v>
      </c>
      <c r="C25" s="132"/>
      <c r="D25" s="132"/>
      <c r="E25" s="132"/>
      <c r="F25" s="132"/>
      <c r="G25" s="132"/>
      <c r="H25" s="132"/>
      <c r="I25" s="133"/>
    </row>
    <row r="26" spans="1:17" s="3" customFormat="1" ht="17.100000000000001" customHeight="1" x14ac:dyDescent="0.25">
      <c r="B26" s="134" t="s">
        <v>51</v>
      </c>
      <c r="C26" s="135"/>
      <c r="D26" s="135"/>
      <c r="E26" s="135"/>
      <c r="F26" s="135"/>
      <c r="G26" s="136"/>
      <c r="H26" s="35" t="s">
        <v>52</v>
      </c>
      <c r="I26" s="34"/>
    </row>
    <row r="27" spans="1:17" s="3" customFormat="1" ht="17.100000000000001" customHeight="1" x14ac:dyDescent="0.25">
      <c r="B27" s="137" t="s">
        <v>53</v>
      </c>
      <c r="C27" s="138"/>
      <c r="D27" s="138"/>
      <c r="E27" s="138"/>
      <c r="F27" s="138"/>
      <c r="G27" s="139"/>
      <c r="H27" s="35" t="s">
        <v>52</v>
      </c>
      <c r="I27" s="34"/>
    </row>
    <row r="28" spans="1:17" s="3" customFormat="1" ht="17.100000000000001" customHeight="1" x14ac:dyDescent="0.25">
      <c r="B28" s="36"/>
      <c r="C28" s="36"/>
      <c r="D28" s="36"/>
      <c r="E28" s="36"/>
      <c r="F28" s="36"/>
      <c r="G28" s="36"/>
      <c r="H28" s="36"/>
      <c r="I28" s="36"/>
    </row>
    <row r="29" spans="1:17" s="3" customFormat="1" ht="17.100000000000001" customHeight="1" x14ac:dyDescent="0.25">
      <c r="B29" s="129" t="s">
        <v>54</v>
      </c>
      <c r="C29" s="129"/>
      <c r="D29" s="129"/>
      <c r="E29" s="129"/>
      <c r="F29" s="129"/>
      <c r="G29" s="129"/>
      <c r="H29" s="129"/>
      <c r="I29" s="129"/>
    </row>
    <row r="30" spans="1:17" s="3" customFormat="1" ht="17.100000000000001" customHeight="1" x14ac:dyDescent="0.25">
      <c r="B30" s="112" t="s">
        <v>154</v>
      </c>
      <c r="C30" s="112"/>
      <c r="D30" s="112"/>
      <c r="E30" s="112"/>
      <c r="F30" s="112"/>
      <c r="G30" s="112"/>
      <c r="H30" s="112"/>
      <c r="I30" s="112"/>
    </row>
    <row r="31" spans="1:17" s="3" customFormat="1" ht="17.100000000000001" customHeight="1" x14ac:dyDescent="0.25"/>
    <row r="32" spans="1:17" s="3" customFormat="1" ht="17.100000000000001" customHeight="1" x14ac:dyDescent="0.25"/>
  </sheetData>
  <mergeCells count="34">
    <mergeCell ref="A23:A24"/>
    <mergeCell ref="B25:I25"/>
    <mergeCell ref="B26:G26"/>
    <mergeCell ref="B20:C20"/>
    <mergeCell ref="B21:C21"/>
    <mergeCell ref="B27:G27"/>
    <mergeCell ref="B29:I29"/>
    <mergeCell ref="J23:K23"/>
    <mergeCell ref="B15:C15"/>
    <mergeCell ref="B16:C16"/>
    <mergeCell ref="B17:C17"/>
    <mergeCell ref="B18:C18"/>
    <mergeCell ref="B19:C19"/>
    <mergeCell ref="K8:Q8"/>
    <mergeCell ref="J9:K9"/>
    <mergeCell ref="J10:K10"/>
    <mergeCell ref="B12:I12"/>
    <mergeCell ref="B14:C14"/>
    <mergeCell ref="B30:I30"/>
    <mergeCell ref="B13:I13"/>
    <mergeCell ref="J13:Q13"/>
    <mergeCell ref="B1:I1"/>
    <mergeCell ref="J1:Q1"/>
    <mergeCell ref="B2:I2"/>
    <mergeCell ref="J2:Q2"/>
    <mergeCell ref="B4:B5"/>
    <mergeCell ref="C4:C5"/>
    <mergeCell ref="D4:I5"/>
    <mergeCell ref="J4:J5"/>
    <mergeCell ref="K4:K5"/>
    <mergeCell ref="L4:Q5"/>
    <mergeCell ref="J22:K22"/>
    <mergeCell ref="J7:Q7"/>
    <mergeCell ref="C8:I8"/>
  </mergeCells>
  <pageMargins left="0.43307086614173229" right="0.23622047244094488" top="0.39370078740157483" bottom="0.3937007874015748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746144-BF59-4120-AC1D-6606EEC81A8F}">
  <sheetPr>
    <tabColor theme="7" tint="-0.499984740745262"/>
  </sheetPr>
  <dimension ref="A1:Q32"/>
  <sheetViews>
    <sheetView view="pageLayout" topLeftCell="F4" zoomScale="90" zoomScalePageLayoutView="90" workbookViewId="0">
      <selection activeCell="Q24" sqref="Q24"/>
    </sheetView>
  </sheetViews>
  <sheetFormatPr baseColWidth="10" defaultColWidth="11.42578125" defaultRowHeight="15" x14ac:dyDescent="0.25"/>
  <cols>
    <col min="1" max="1" width="4.140625" bestFit="1" customWidth="1"/>
    <col min="2" max="2" width="19.140625" style="3" customWidth="1"/>
    <col min="3" max="3" width="16.140625" style="3" customWidth="1"/>
    <col min="4" max="8" width="16.42578125" style="3" customWidth="1"/>
    <col min="9" max="9" width="16.42578125" customWidth="1"/>
    <col min="10" max="10" width="22.140625" style="3" customWidth="1"/>
    <col min="11" max="11" width="11.140625" style="3" bestFit="1" customWidth="1"/>
    <col min="12" max="12" width="19.5703125" style="3" customWidth="1"/>
    <col min="13" max="16" width="17.42578125" style="3" customWidth="1"/>
    <col min="17" max="17" width="17.42578125" customWidth="1"/>
  </cols>
  <sheetData>
    <row r="1" spans="1:17" s="3" customFormat="1" ht="17.100000000000001" customHeight="1" x14ac:dyDescent="0.25">
      <c r="B1" s="110" t="str">
        <f>Accueil!A7</f>
        <v>AO-LABORATOIRES ANIOS</v>
      </c>
      <c r="C1" s="110"/>
      <c r="D1" s="110"/>
      <c r="E1" s="110"/>
      <c r="F1" s="110"/>
      <c r="G1" s="110"/>
      <c r="H1" s="110"/>
      <c r="I1" s="110"/>
      <c r="J1" s="110" t="str">
        <f>Accueil!A7</f>
        <v>AO-LABORATOIRES ANIOS</v>
      </c>
      <c r="K1" s="110"/>
      <c r="L1" s="110"/>
      <c r="M1" s="110"/>
      <c r="N1" s="110"/>
      <c r="O1" s="110"/>
      <c r="P1" s="110"/>
      <c r="Q1" s="110"/>
    </row>
    <row r="2" spans="1:17" s="3" customFormat="1" ht="17.100000000000001" customHeight="1" x14ac:dyDescent="0.25">
      <c r="B2" s="106" t="s">
        <v>38</v>
      </c>
      <c r="C2" s="106"/>
      <c r="D2" s="106"/>
      <c r="E2" s="106"/>
      <c r="F2" s="106"/>
      <c r="G2" s="106"/>
      <c r="H2" s="106"/>
      <c r="I2" s="106"/>
      <c r="J2" s="106" t="s">
        <v>39</v>
      </c>
      <c r="K2" s="106"/>
      <c r="L2" s="106"/>
      <c r="M2" s="106"/>
      <c r="N2" s="106"/>
      <c r="O2" s="106"/>
      <c r="P2" s="106"/>
      <c r="Q2" s="106"/>
    </row>
    <row r="3" spans="1:17" s="3" customFormat="1" ht="17.100000000000001" customHeight="1" thickBot="1" x14ac:dyDescent="0.3"/>
    <row r="4" spans="1:17" s="3" customFormat="1" ht="17.100000000000001" customHeight="1" x14ac:dyDescent="0.25">
      <c r="A4" s="7">
        <v>8</v>
      </c>
      <c r="B4" s="114" t="str">
        <f>"MATERIEL N°" &amp;$A$4</f>
        <v>MATERIEL N°8</v>
      </c>
      <c r="C4" s="108" t="s">
        <v>40</v>
      </c>
      <c r="D4" s="116">
        <f>+A4</f>
        <v>8</v>
      </c>
      <c r="E4" s="116"/>
      <c r="F4" s="116"/>
      <c r="G4" s="116"/>
      <c r="H4" s="116"/>
      <c r="I4" s="116"/>
      <c r="J4" s="114" t="str">
        <f>"MATERIEL N°" &amp;$A$4</f>
        <v>MATERIEL N°8</v>
      </c>
      <c r="K4" s="108" t="s">
        <v>40</v>
      </c>
      <c r="L4" s="116">
        <f>+I4</f>
        <v>0</v>
      </c>
      <c r="M4" s="116"/>
      <c r="N4" s="116"/>
      <c r="O4" s="116"/>
      <c r="P4" s="116"/>
      <c r="Q4" s="116"/>
    </row>
    <row r="5" spans="1:17" s="3" customFormat="1" ht="17.100000000000001" customHeight="1" x14ac:dyDescent="0.25">
      <c r="B5" s="115"/>
      <c r="C5" s="103"/>
      <c r="D5" s="116"/>
      <c r="E5" s="116"/>
      <c r="F5" s="116"/>
      <c r="G5" s="116"/>
      <c r="H5" s="116"/>
      <c r="I5" s="116"/>
      <c r="J5" s="115"/>
      <c r="K5" s="103"/>
      <c r="L5" s="116"/>
      <c r="M5" s="116"/>
      <c r="N5" s="116"/>
      <c r="O5" s="116"/>
      <c r="P5" s="116"/>
      <c r="Q5" s="116"/>
    </row>
    <row r="6" spans="1:17" s="3" customFormat="1" ht="17.100000000000001" customHeight="1" x14ac:dyDescent="0.25">
      <c r="B6" s="24"/>
      <c r="C6" s="24"/>
      <c r="D6" s="2"/>
      <c r="E6" s="2"/>
      <c r="F6" s="2"/>
      <c r="G6" s="2"/>
      <c r="H6" s="2"/>
      <c r="I6" s="2"/>
      <c r="J6" s="24"/>
      <c r="K6" s="24"/>
      <c r="L6" s="24"/>
      <c r="M6" s="2"/>
      <c r="N6" s="2"/>
      <c r="O6" s="2"/>
      <c r="P6" s="2"/>
      <c r="Q6" s="2"/>
    </row>
    <row r="7" spans="1:17" s="3" customFormat="1" ht="17.100000000000001" customHeight="1" x14ac:dyDescent="0.25">
      <c r="J7" s="113"/>
      <c r="K7" s="113"/>
      <c r="L7" s="113"/>
      <c r="M7" s="113"/>
      <c r="N7" s="113"/>
      <c r="O7" s="113"/>
      <c r="P7" s="113"/>
      <c r="Q7" s="113"/>
    </row>
    <row r="8" spans="1:17" s="3" customFormat="1" ht="28.35" customHeight="1" x14ac:dyDescent="0.25">
      <c r="B8" s="1" t="s">
        <v>41</v>
      </c>
      <c r="C8" s="117" t="s">
        <v>63</v>
      </c>
      <c r="D8" s="117"/>
      <c r="E8" s="117"/>
      <c r="F8" s="117"/>
      <c r="G8" s="117"/>
      <c r="H8" s="117"/>
      <c r="I8" s="118"/>
      <c r="J8" s="1" t="s">
        <v>41</v>
      </c>
      <c r="K8" s="117" t="str">
        <f>+C8</f>
        <v>MFP LOCAL A3 COULEUR 25 ppm</v>
      </c>
      <c r="L8" s="117"/>
      <c r="M8" s="117"/>
      <c r="N8" s="117"/>
      <c r="O8" s="117"/>
      <c r="P8" s="117"/>
      <c r="Q8" s="117"/>
    </row>
    <row r="9" spans="1:17" s="3" customFormat="1" ht="17.100000000000001" customHeight="1" x14ac:dyDescent="0.25">
      <c r="J9" s="119"/>
      <c r="K9" s="119"/>
      <c r="L9" s="2"/>
      <c r="M9" s="2"/>
      <c r="N9" s="2"/>
      <c r="O9" s="2"/>
      <c r="P9" s="2"/>
      <c r="Q9" s="2"/>
    </row>
    <row r="10" spans="1:17" s="3" customFormat="1" ht="17.100000000000001" customHeight="1" x14ac:dyDescent="0.25">
      <c r="J10" s="119"/>
      <c r="K10" s="119"/>
      <c r="L10" s="2"/>
      <c r="M10" s="2"/>
      <c r="N10" s="2"/>
      <c r="O10" s="2"/>
      <c r="P10" s="2"/>
      <c r="Q10" s="2"/>
    </row>
    <row r="11" spans="1:17" s="3" customFormat="1" ht="17.100000000000001" customHeight="1" x14ac:dyDescent="0.2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7" s="3" customFormat="1" ht="17.100000000000001" customHeight="1" x14ac:dyDescent="0.25">
      <c r="B12" s="113"/>
      <c r="C12" s="113"/>
      <c r="D12" s="113"/>
      <c r="E12" s="113"/>
      <c r="F12" s="113"/>
      <c r="G12" s="113"/>
      <c r="H12" s="113"/>
      <c r="I12" s="113"/>
    </row>
    <row r="13" spans="1:17" s="3" customFormat="1" ht="19.7" customHeight="1" x14ac:dyDescent="0.25">
      <c r="B13" s="95" t="s">
        <v>42</v>
      </c>
      <c r="C13" s="121"/>
      <c r="D13" s="121"/>
      <c r="E13" s="121"/>
      <c r="F13" s="121"/>
      <c r="G13" s="121"/>
      <c r="H13" s="121"/>
      <c r="I13" s="96"/>
      <c r="J13" s="111" t="s">
        <v>43</v>
      </c>
      <c r="K13" s="111"/>
      <c r="L13" s="111"/>
      <c r="M13" s="111"/>
      <c r="N13" s="111"/>
      <c r="O13" s="111"/>
      <c r="P13" s="111"/>
      <c r="Q13" s="111"/>
    </row>
    <row r="14" spans="1:17" s="3" customFormat="1" ht="19.7" customHeight="1" x14ac:dyDescent="0.25">
      <c r="B14" s="123" t="s">
        <v>44</v>
      </c>
      <c r="C14" s="124"/>
      <c r="D14" s="11" t="s">
        <v>45</v>
      </c>
      <c r="E14" s="11" t="str">
        <f>Accueil!$B$19</f>
        <v>-</v>
      </c>
      <c r="F14" s="11" t="str">
        <f>Accueil!$C$19</f>
        <v>-</v>
      </c>
      <c r="G14" s="11" t="str">
        <f>Accueil!$D$19</f>
        <v>-</v>
      </c>
      <c r="H14" s="11" t="str">
        <f>Accueil!$E$19</f>
        <v>-</v>
      </c>
      <c r="I14" s="11" t="str">
        <f>Accueil!$F$19</f>
        <v>LOA 20 Trimestres</v>
      </c>
      <c r="J14" s="9" t="s">
        <v>46</v>
      </c>
      <c r="K14" s="9" t="s">
        <v>47</v>
      </c>
      <c r="L14" s="9" t="s">
        <v>45</v>
      </c>
      <c r="M14" s="9" t="str">
        <f>Accueil!$B$19</f>
        <v>-</v>
      </c>
      <c r="N14" s="9" t="str">
        <f>Accueil!$C$19</f>
        <v>-</v>
      </c>
      <c r="O14" s="9" t="str">
        <f>Accueil!$D$19</f>
        <v>-</v>
      </c>
      <c r="P14" s="9" t="str">
        <f>Accueil!$E$19</f>
        <v>-</v>
      </c>
      <c r="Q14" s="9" t="str">
        <f>Accueil!$F$19</f>
        <v>LOA 20 Trimestres</v>
      </c>
    </row>
    <row r="15" spans="1:17" s="3" customFormat="1" ht="19.7" customHeight="1" x14ac:dyDescent="0.25">
      <c r="B15" s="98" t="str">
        <f>"Matériel n°" &amp;$A$4</f>
        <v>Matériel n°8</v>
      </c>
      <c r="C15" s="100"/>
      <c r="D15" s="33"/>
      <c r="E15" s="33"/>
      <c r="F15" s="33"/>
      <c r="G15" s="33"/>
      <c r="H15" s="33"/>
      <c r="I15" s="33"/>
      <c r="J15" s="1" t="str">
        <f>"Matériel n°" &amp;$A$4</f>
        <v>Matériel n°8</v>
      </c>
      <c r="K15" s="1">
        <v>19</v>
      </c>
      <c r="L15" s="33">
        <f>D15*K15</f>
        <v>0</v>
      </c>
      <c r="M15" s="33">
        <f>E15*K15</f>
        <v>0</v>
      </c>
      <c r="N15" s="33">
        <f>F15*K15</f>
        <v>0</v>
      </c>
      <c r="O15" s="33">
        <f>G15*K15</f>
        <v>0</v>
      </c>
      <c r="P15" s="33">
        <f>H15*K15</f>
        <v>0</v>
      </c>
      <c r="Q15" s="33">
        <f>I15*K15</f>
        <v>0</v>
      </c>
    </row>
    <row r="16" spans="1:17" s="3" customFormat="1" ht="19.7" customHeight="1" x14ac:dyDescent="0.25">
      <c r="B16" s="98" t="s">
        <v>61</v>
      </c>
      <c r="C16" s="100"/>
      <c r="D16" s="33"/>
      <c r="E16" s="33"/>
      <c r="F16" s="33"/>
      <c r="G16" s="33"/>
      <c r="H16" s="33"/>
      <c r="I16" s="33"/>
      <c r="J16" s="1" t="s">
        <v>61</v>
      </c>
      <c r="K16" s="1">
        <v>12</v>
      </c>
      <c r="L16" s="33">
        <f t="shared" ref="L16:L20" si="0">D16*K16</f>
        <v>0</v>
      </c>
      <c r="M16" s="33">
        <f t="shared" ref="M16:M20" si="1">E16*K16</f>
        <v>0</v>
      </c>
      <c r="N16" s="33">
        <f t="shared" ref="N16:N20" si="2">F16*K16</f>
        <v>0</v>
      </c>
      <c r="O16" s="33">
        <f t="shared" ref="O16:O20" si="3">G16*K16</f>
        <v>0</v>
      </c>
      <c r="P16" s="33">
        <f t="shared" ref="P16:P20" si="4">H16*K16</f>
        <v>0</v>
      </c>
      <c r="Q16" s="33">
        <f t="shared" ref="Q16:Q20" si="5">I16*K16</f>
        <v>0</v>
      </c>
    </row>
    <row r="17" spans="1:17" s="3" customFormat="1" ht="19.7" customHeight="1" x14ac:dyDescent="0.25">
      <c r="B17" s="98" t="s">
        <v>57</v>
      </c>
      <c r="C17" s="100"/>
      <c r="D17" s="33"/>
      <c r="E17" s="33"/>
      <c r="F17" s="33"/>
      <c r="G17" s="33"/>
      <c r="H17" s="33"/>
      <c r="I17" s="33"/>
      <c r="J17" s="8" t="s">
        <v>57</v>
      </c>
      <c r="K17" s="1">
        <v>16</v>
      </c>
      <c r="L17" s="33">
        <f t="shared" si="0"/>
        <v>0</v>
      </c>
      <c r="M17" s="33">
        <f t="shared" si="1"/>
        <v>0</v>
      </c>
      <c r="N17" s="33">
        <f t="shared" si="2"/>
        <v>0</v>
      </c>
      <c r="O17" s="33">
        <f t="shared" si="3"/>
        <v>0</v>
      </c>
      <c r="P17" s="33">
        <f t="shared" si="4"/>
        <v>0</v>
      </c>
      <c r="Q17" s="33">
        <f t="shared" si="5"/>
        <v>0</v>
      </c>
    </row>
    <row r="18" spans="1:17" s="3" customFormat="1" ht="19.7" customHeight="1" x14ac:dyDescent="0.25">
      <c r="B18" s="98" t="s">
        <v>58</v>
      </c>
      <c r="C18" s="100"/>
      <c r="D18" s="33"/>
      <c r="E18" s="33"/>
      <c r="F18" s="33"/>
      <c r="G18" s="33"/>
      <c r="H18" s="33"/>
      <c r="I18" s="33"/>
      <c r="J18" s="8" t="s">
        <v>58</v>
      </c>
      <c r="K18" s="1">
        <v>7</v>
      </c>
      <c r="L18" s="33">
        <f t="shared" si="0"/>
        <v>0</v>
      </c>
      <c r="M18" s="33">
        <f t="shared" si="1"/>
        <v>0</v>
      </c>
      <c r="N18" s="33">
        <f t="shared" si="2"/>
        <v>0</v>
      </c>
      <c r="O18" s="33">
        <f t="shared" si="3"/>
        <v>0</v>
      </c>
      <c r="P18" s="33">
        <f t="shared" si="4"/>
        <v>0</v>
      </c>
      <c r="Q18" s="33">
        <f t="shared" si="5"/>
        <v>0</v>
      </c>
    </row>
    <row r="19" spans="1:17" s="3" customFormat="1" ht="19.7" customHeight="1" x14ac:dyDescent="0.25">
      <c r="B19" s="98" t="s">
        <v>62</v>
      </c>
      <c r="C19" s="100"/>
      <c r="D19" s="33"/>
      <c r="E19" s="33"/>
      <c r="F19" s="33"/>
      <c r="G19" s="33"/>
      <c r="H19" s="33"/>
      <c r="I19" s="33"/>
      <c r="J19" s="8" t="s">
        <v>62</v>
      </c>
      <c r="K19" s="1">
        <v>2</v>
      </c>
      <c r="L19" s="33">
        <f t="shared" si="0"/>
        <v>0</v>
      </c>
      <c r="M19" s="33">
        <f t="shared" si="1"/>
        <v>0</v>
      </c>
      <c r="N19" s="33">
        <f t="shared" si="2"/>
        <v>0</v>
      </c>
      <c r="O19" s="33">
        <f t="shared" si="3"/>
        <v>0</v>
      </c>
      <c r="P19" s="33">
        <f t="shared" si="4"/>
        <v>0</v>
      </c>
      <c r="Q19" s="33">
        <f t="shared" si="5"/>
        <v>0</v>
      </c>
    </row>
    <row r="20" spans="1:17" s="3" customFormat="1" ht="19.7" customHeight="1" x14ac:dyDescent="0.25">
      <c r="B20" s="98" t="s">
        <v>116</v>
      </c>
      <c r="C20" s="100"/>
      <c r="D20" s="33"/>
      <c r="E20" s="33"/>
      <c r="F20" s="33"/>
      <c r="G20" s="33"/>
      <c r="H20" s="33"/>
      <c r="I20" s="33"/>
      <c r="J20" s="8" t="s">
        <v>116</v>
      </c>
      <c r="K20" s="1">
        <v>19</v>
      </c>
      <c r="L20" s="33">
        <f t="shared" si="0"/>
        <v>0</v>
      </c>
      <c r="M20" s="33">
        <f t="shared" si="1"/>
        <v>0</v>
      </c>
      <c r="N20" s="33">
        <f t="shared" si="2"/>
        <v>0</v>
      </c>
      <c r="O20" s="33">
        <f t="shared" si="3"/>
        <v>0</v>
      </c>
      <c r="P20" s="33">
        <f t="shared" si="4"/>
        <v>0</v>
      </c>
      <c r="Q20" s="33">
        <f t="shared" si="5"/>
        <v>0</v>
      </c>
    </row>
    <row r="21" spans="1:17" s="3" customFormat="1" ht="19.7" customHeight="1" x14ac:dyDescent="0.25">
      <c r="B21" s="140" t="s">
        <v>121</v>
      </c>
      <c r="C21" s="141"/>
      <c r="D21" s="33"/>
      <c r="E21" s="33"/>
      <c r="F21" s="33"/>
      <c r="G21" s="33"/>
      <c r="H21" s="33"/>
      <c r="I21" s="33"/>
      <c r="J21" s="8" t="s">
        <v>118</v>
      </c>
      <c r="K21" s="1">
        <v>7</v>
      </c>
      <c r="L21" s="33">
        <f t="shared" ref="L21" si="6">D21*K21</f>
        <v>0</v>
      </c>
      <c r="M21" s="33">
        <f t="shared" ref="M21" si="7">E21*K21</f>
        <v>0</v>
      </c>
      <c r="N21" s="33">
        <f t="shared" ref="N21" si="8">F21*K21</f>
        <v>0</v>
      </c>
      <c r="O21" s="33">
        <f t="shared" ref="O21" si="9">G21*K21</f>
        <v>0</v>
      </c>
      <c r="P21" s="33">
        <f t="shared" ref="P21:Q21" si="10">H21*K21</f>
        <v>0</v>
      </c>
      <c r="Q21" s="33">
        <f t="shared" si="10"/>
        <v>0</v>
      </c>
    </row>
    <row r="22" spans="1:17" s="3" customFormat="1" ht="19.7" customHeight="1" x14ac:dyDescent="0.25">
      <c r="J22" s="118" t="s">
        <v>49</v>
      </c>
      <c r="K22" s="120"/>
      <c r="L22" s="38">
        <f>SUM(L15:L20)</f>
        <v>0</v>
      </c>
      <c r="M22" s="10"/>
      <c r="N22" s="10"/>
      <c r="O22" s="10"/>
      <c r="P22" s="10"/>
      <c r="Q22" s="10"/>
    </row>
    <row r="23" spans="1:17" s="3" customFormat="1" ht="17.100000000000001" customHeight="1" x14ac:dyDescent="0.25">
      <c r="A23" s="119"/>
      <c r="J23" s="130" t="str">
        <f>IF(Accueil!$F$18="Oui","SOMME DES LOYERS LOA 20 T","-")</f>
        <v>SOMME DES LOYERS LOA 20 T</v>
      </c>
      <c r="K23" s="120"/>
      <c r="L23" s="12"/>
      <c r="M23" s="10"/>
      <c r="N23" s="10"/>
      <c r="O23" s="10"/>
      <c r="P23" s="10"/>
      <c r="Q23" s="39">
        <f>SUM(Q15:Q21)*20</f>
        <v>0</v>
      </c>
    </row>
    <row r="24" spans="1:17" s="3" customFormat="1" ht="17.100000000000001" customHeight="1" x14ac:dyDescent="0.25">
      <c r="A24" s="119"/>
    </row>
    <row r="25" spans="1:17" s="3" customFormat="1" ht="17.100000000000001" customHeight="1" x14ac:dyDescent="0.25">
      <c r="B25" s="131" t="s">
        <v>50</v>
      </c>
      <c r="C25" s="132"/>
      <c r="D25" s="132"/>
      <c r="E25" s="132"/>
      <c r="F25" s="132"/>
      <c r="G25" s="132"/>
      <c r="H25" s="132"/>
      <c r="I25" s="133"/>
    </row>
    <row r="26" spans="1:17" s="3" customFormat="1" ht="17.100000000000001" customHeight="1" x14ac:dyDescent="0.25">
      <c r="B26" s="134" t="s">
        <v>51</v>
      </c>
      <c r="C26" s="135"/>
      <c r="D26" s="135"/>
      <c r="E26" s="135"/>
      <c r="F26" s="135"/>
      <c r="G26" s="136"/>
      <c r="H26" s="35" t="s">
        <v>52</v>
      </c>
      <c r="I26" s="34"/>
    </row>
    <row r="27" spans="1:17" s="3" customFormat="1" ht="17.100000000000001" customHeight="1" x14ac:dyDescent="0.25">
      <c r="B27" s="137" t="s">
        <v>53</v>
      </c>
      <c r="C27" s="138"/>
      <c r="D27" s="138"/>
      <c r="E27" s="138"/>
      <c r="F27" s="138"/>
      <c r="G27" s="139"/>
      <c r="H27" s="35" t="s">
        <v>52</v>
      </c>
      <c r="I27" s="34"/>
    </row>
    <row r="28" spans="1:17" s="3" customFormat="1" ht="17.100000000000001" customHeight="1" x14ac:dyDescent="0.25">
      <c r="B28" s="36"/>
      <c r="C28" s="36"/>
      <c r="D28" s="36"/>
      <c r="E28" s="36"/>
      <c r="F28" s="36"/>
      <c r="G28" s="36"/>
      <c r="H28" s="36"/>
      <c r="I28" s="36"/>
    </row>
    <row r="29" spans="1:17" s="3" customFormat="1" ht="17.100000000000001" customHeight="1" x14ac:dyDescent="0.25">
      <c r="B29" s="129" t="s">
        <v>54</v>
      </c>
      <c r="C29" s="129"/>
      <c r="D29" s="129"/>
      <c r="E29" s="129"/>
      <c r="F29" s="129"/>
      <c r="G29" s="129"/>
      <c r="H29" s="129"/>
      <c r="I29" s="129"/>
    </row>
    <row r="30" spans="1:17" s="3" customFormat="1" ht="17.100000000000001" customHeight="1" x14ac:dyDescent="0.25">
      <c r="B30" s="112" t="s">
        <v>154</v>
      </c>
      <c r="C30" s="112"/>
      <c r="D30" s="112"/>
      <c r="E30" s="112"/>
      <c r="F30" s="112"/>
      <c r="G30" s="112"/>
      <c r="H30" s="112"/>
      <c r="I30" s="112"/>
    </row>
    <row r="31" spans="1:17" s="3" customFormat="1" ht="17.100000000000001" customHeight="1" x14ac:dyDescent="0.25"/>
    <row r="32" spans="1:17" s="3" customFormat="1" ht="17.100000000000001" customHeight="1" x14ac:dyDescent="0.25"/>
  </sheetData>
  <mergeCells count="34">
    <mergeCell ref="B18:C18"/>
    <mergeCell ref="B19:C19"/>
    <mergeCell ref="A23:A24"/>
    <mergeCell ref="J7:Q7"/>
    <mergeCell ref="C8:I8"/>
    <mergeCell ref="K8:Q8"/>
    <mergeCell ref="J9:K9"/>
    <mergeCell ref="J10:K10"/>
    <mergeCell ref="B12:I12"/>
    <mergeCell ref="B20:C20"/>
    <mergeCell ref="B21:C21"/>
    <mergeCell ref="B13:I13"/>
    <mergeCell ref="J13:Q13"/>
    <mergeCell ref="J22:K22"/>
    <mergeCell ref="J23:K23"/>
    <mergeCell ref="B14:C14"/>
    <mergeCell ref="B15:C15"/>
    <mergeCell ref="B16:C16"/>
    <mergeCell ref="B30:I30"/>
    <mergeCell ref="B1:I1"/>
    <mergeCell ref="J1:Q1"/>
    <mergeCell ref="B2:I2"/>
    <mergeCell ref="J2:Q2"/>
    <mergeCell ref="B4:B5"/>
    <mergeCell ref="C4:C5"/>
    <mergeCell ref="D4:I5"/>
    <mergeCell ref="J4:J5"/>
    <mergeCell ref="K4:K5"/>
    <mergeCell ref="L4:Q5"/>
    <mergeCell ref="B29:I29"/>
    <mergeCell ref="B25:I25"/>
    <mergeCell ref="B26:G26"/>
    <mergeCell ref="B27:G27"/>
    <mergeCell ref="B17:C17"/>
  </mergeCells>
  <pageMargins left="0.43307086614173229" right="0.23622047244094488" top="0.39370078740157483" bottom="0.3937007874015748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09B1C308A96CE4F8B73808214B28AEF" ma:contentTypeVersion="2" ma:contentTypeDescription="Crée un document." ma:contentTypeScope="" ma:versionID="5dd217a326fd2a8b578e9ecb8e838020">
  <xsd:schema xmlns:xsd="http://www.w3.org/2001/XMLSchema" xmlns:xs="http://www.w3.org/2001/XMLSchema" xmlns:p="http://schemas.microsoft.com/office/2006/metadata/properties" xmlns:ns2="07e58e2e-e160-4e2f-bf7c-c6c88e2bf7af" targetNamespace="http://schemas.microsoft.com/office/2006/metadata/properties" ma:root="true" ma:fieldsID="8c4b455ce3034037964bbd2dce27f9cb" ns2:_="">
    <xsd:import namespace="07e58e2e-e160-4e2f-bf7c-c6c88e2bf7a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e58e2e-e160-4e2f-bf7c-c6c88e2bf7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1A6C782-74D5-4C07-8D68-A56D6C2B7735}">
  <ds:schemaRefs>
    <ds:schemaRef ds:uri="http://purl.org/dc/terms/"/>
    <ds:schemaRef ds:uri="http://schemas.microsoft.com/office/infopath/2007/PartnerControls"/>
    <ds:schemaRef ds:uri="http://purl.org/dc/dcmitype/"/>
    <ds:schemaRef ds:uri="http://www.w3.org/XML/1998/namespace"/>
    <ds:schemaRef ds:uri="07e58e2e-e160-4e2f-bf7c-c6c88e2bf7af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3DD1F252-8EB7-468E-9363-7EBB3325B3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e58e2e-e160-4e2f-bf7c-c6c88e2bf7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E2B632C-9024-4342-85D5-39A579AA7F5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18</vt:i4>
      </vt:variant>
      <vt:variant>
        <vt:lpstr>Plages nommées</vt:lpstr>
      </vt:variant>
      <vt:variant>
        <vt:i4>16</vt:i4>
      </vt:variant>
    </vt:vector>
  </HeadingPairs>
  <TitlesOfParts>
    <vt:vector size="34" baseType="lpstr">
      <vt:lpstr>Accueil</vt:lpstr>
      <vt:lpstr>Options</vt:lpstr>
      <vt:lpstr>1.Imprimante loc. A4 CL 20 ppm</vt:lpstr>
      <vt:lpstr>2.Imprimante Dtal A4 N&amp;B 40 ppm</vt:lpstr>
      <vt:lpstr>3.Imprimante Dtal A4 N&amp;B 60 ppm</vt:lpstr>
      <vt:lpstr>4.MFP Local A4 CL 25 ppm</vt:lpstr>
      <vt:lpstr>5.MFP Déptal A4 N&amp;B 35 ppm</vt:lpstr>
      <vt:lpstr>6.MFP Déptal A4 CL 35 ppm</vt:lpstr>
      <vt:lpstr>7.MFP Local A3 CL 25 ppm</vt:lpstr>
      <vt:lpstr>8.MFP Déptal A3 CL 45 ppm</vt:lpstr>
      <vt:lpstr>9.MFP Déptal A3 N&amp;B 55 ppm</vt:lpstr>
      <vt:lpstr>Logiciel PAPERCUT</vt:lpstr>
      <vt:lpstr>Logiciel supervision-compteurs</vt:lpstr>
      <vt:lpstr>Formations</vt:lpstr>
      <vt:lpstr>Livraison-Installation</vt:lpstr>
      <vt:lpstr>Devis Reprise des matériels</vt:lpstr>
      <vt:lpstr>Maintenance</vt:lpstr>
      <vt:lpstr>DQE Global</vt:lpstr>
      <vt:lpstr>'1.Imprimante loc. A4 CL 20 ppm'!Print_Area</vt:lpstr>
      <vt:lpstr>'2.Imprimante Dtal A4 N&amp;B 40 ppm'!Print_Area</vt:lpstr>
      <vt:lpstr>'3.Imprimante Dtal A4 N&amp;B 60 ppm'!Print_Area</vt:lpstr>
      <vt:lpstr>'4.MFP Local A4 CL 25 ppm'!Print_Area</vt:lpstr>
      <vt:lpstr>'5.MFP Déptal A4 N&amp;B 35 ppm'!Print_Area</vt:lpstr>
      <vt:lpstr>'6.MFP Déptal A4 CL 35 ppm'!Print_Area</vt:lpstr>
      <vt:lpstr>'7.MFP Local A3 CL 25 ppm'!Print_Area</vt:lpstr>
      <vt:lpstr>'8.MFP Déptal A3 CL 45 ppm'!Print_Area</vt:lpstr>
      <vt:lpstr>'9.MFP Déptal A3 N&amp;B 55 ppm'!Print_Area</vt:lpstr>
      <vt:lpstr>'Devis Reprise des matériels'!Print_Area</vt:lpstr>
      <vt:lpstr>'DQE Global'!Print_Area</vt:lpstr>
      <vt:lpstr>Formations!Print_Area</vt:lpstr>
      <vt:lpstr>'Livraison-Installation'!Print_Area</vt:lpstr>
      <vt:lpstr>'Logiciel PAPERCUT'!Print_Area</vt:lpstr>
      <vt:lpstr>Maintenance!Print_Area</vt:lpstr>
      <vt:lpstr>Options!Print_Area</vt:lpstr>
    </vt:vector>
  </TitlesOfParts>
  <Manager/>
  <Company>NAXAN EXPERTISE &amp; CONSEILS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A.REGNIER</dc:creator>
  <cp:keywords/>
  <dc:description/>
  <cp:lastModifiedBy>Camille LEMORT</cp:lastModifiedBy>
  <cp:revision/>
  <dcterms:created xsi:type="dcterms:W3CDTF">2011-09-21T15:57:16Z</dcterms:created>
  <dcterms:modified xsi:type="dcterms:W3CDTF">2022-11-29T14:07:23Z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0x010100309B1C308A96CE4F8B73808214B28AEF</vt:lpwstr>
  </property>
</Properties>
</file>