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4240" windowHeight="13170" tabRatio="941"/>
  </bookViews>
  <sheets>
    <sheet name="Accueil" sheetId="23" r:id="rId1"/>
    <sheet name="Options" sheetId="26" r:id="rId2"/>
    <sheet name="A.Imprimante A3 Scanner" sheetId="1" r:id="rId3"/>
    <sheet name="1.Imprimante A4 N&amp;B Scan à plat" sheetId="40" r:id="rId4"/>
    <sheet name="2.MFP Local A4 N&amp;B" sheetId="3" r:id="rId5"/>
    <sheet name="3.MFP Local A3 Couleur" sheetId="10" r:id="rId6"/>
    <sheet name="4.MFP Dépt. A3 Couleur 35ppm" sheetId="12" r:id="rId7"/>
    <sheet name="Logiciel gestion de parc" sheetId="29" r:id="rId8"/>
    <sheet name="Logiciel d'océrisation" sheetId="39" r:id="rId9"/>
    <sheet name="Formation" sheetId="20" r:id="rId10"/>
    <sheet name="Gestion Pro-active" sheetId="21" r:id="rId11"/>
    <sheet name="Installation" sheetId="24" r:id="rId12"/>
    <sheet name="Reprise des matériels" sheetId="38" r:id="rId13"/>
    <sheet name="Maintenance" sheetId="22" r:id="rId14"/>
    <sheet name="Développement Durable" sheetId="28" r:id="rId15"/>
  </sheets>
  <externalReferences>
    <externalReference r:id="rId16"/>
  </externalReferences>
  <definedNames>
    <definedName name="Print_Area" localSheetId="4">'2.MFP Local A4 N&amp;B'!$A$1:$L$32</definedName>
    <definedName name="Print_Area" localSheetId="5">'3.MFP Local A3 Couleur'!$A$1:$L$32</definedName>
    <definedName name="Print_Area" localSheetId="6">'4.MFP Dépt. A3 Couleur 35ppm'!$A$1:$L$32</definedName>
    <definedName name="Print_Area" localSheetId="2">'A.Imprimante A3 Scanner'!$A$1:$L$32</definedName>
    <definedName name="Print_Area" localSheetId="9">Formation!$1:$32</definedName>
    <definedName name="Print_Area" localSheetId="10">'Gestion Pro-active'!$1:$33</definedName>
    <definedName name="Print_Area" localSheetId="11">Installation!$A$1:$H$27</definedName>
    <definedName name="Print_Area" localSheetId="8">'Logiciel d''océrisation'!$A$1:$D$33</definedName>
    <definedName name="Print_Area" localSheetId="7">'Logiciel gestion de parc'!$A$1:$D$33</definedName>
    <definedName name="Print_Area" localSheetId="13">Maintenance!$A$1:$H$36</definedName>
    <definedName name="Print_Area" localSheetId="1">Options!$A$1:$H$36</definedName>
    <definedName name="Print_Area" localSheetId="12">'Reprise des matériels'!$A$1:$H$29</definedName>
    <definedName name="_xlnm.Print_Area" localSheetId="14">'Développement Durable'!$A$1:$E$18</definedName>
  </definedNames>
  <calcPr calcId="124519"/>
</workbook>
</file>

<file path=xl/calcChain.xml><?xml version="1.0" encoding="utf-8"?>
<calcChain xmlns="http://schemas.openxmlformats.org/spreadsheetml/2006/main">
  <c r="B1" i="40"/>
  <c r="E1" s="1"/>
  <c r="E21"/>
  <c r="E20"/>
  <c r="E19"/>
  <c r="E18"/>
  <c r="E17"/>
  <c r="E14"/>
  <c r="L13"/>
  <c r="K13"/>
  <c r="J13"/>
  <c r="I13"/>
  <c r="H13"/>
  <c r="E9"/>
  <c r="L8"/>
  <c r="K8"/>
  <c r="J8"/>
  <c r="I8"/>
  <c r="H8"/>
  <c r="F5"/>
  <c r="E4"/>
  <c r="B4"/>
  <c r="E19" i="39" l="1"/>
  <c r="E18"/>
  <c r="E17"/>
  <c r="E16"/>
  <c r="E15"/>
  <c r="L12"/>
  <c r="K12"/>
  <c r="J12"/>
  <c r="I12"/>
  <c r="H12"/>
  <c r="L8"/>
  <c r="K8"/>
  <c r="J8"/>
  <c r="I8"/>
  <c r="H8"/>
  <c r="E1"/>
  <c r="B1"/>
  <c r="A1" i="38"/>
  <c r="E19" i="29"/>
  <c r="E18"/>
  <c r="E17"/>
  <c r="E16"/>
  <c r="E15"/>
  <c r="L12"/>
  <c r="I12"/>
  <c r="H12"/>
  <c r="L8"/>
  <c r="I8"/>
  <c r="H8"/>
  <c r="E1"/>
  <c r="B1"/>
  <c r="A1" i="28"/>
  <c r="A1" i="26"/>
  <c r="A1" i="24" l="1"/>
  <c r="E1" i="21"/>
  <c r="E1" i="20"/>
  <c r="E1" i="12"/>
  <c r="E1" i="10"/>
  <c r="E1" i="3"/>
  <c r="E1" i="1"/>
  <c r="E32" i="12"/>
  <c r="E31"/>
  <c r="E30"/>
  <c r="E29"/>
  <c r="E28"/>
  <c r="F19"/>
  <c r="E19"/>
  <c r="E9"/>
  <c r="F5"/>
  <c r="E4"/>
  <c r="E29" i="10"/>
  <c r="E28"/>
  <c r="E27"/>
  <c r="E26"/>
  <c r="E25"/>
  <c r="F18"/>
  <c r="E18"/>
  <c r="E9"/>
  <c r="F5"/>
  <c r="E4"/>
  <c r="E27" i="3"/>
  <c r="E26"/>
  <c r="E25"/>
  <c r="E24"/>
  <c r="E23"/>
  <c r="F17"/>
  <c r="E17"/>
  <c r="E9"/>
  <c r="F5"/>
  <c r="E4"/>
  <c r="E23" i="1"/>
  <c r="E22"/>
  <c r="E21"/>
  <c r="E20"/>
  <c r="E19"/>
  <c r="C13" i="23"/>
  <c r="D13"/>
  <c r="E13"/>
  <c r="F13"/>
  <c r="B13"/>
  <c r="H14" i="1" s="1"/>
  <c r="F5"/>
  <c r="E15"/>
  <c r="E9"/>
  <c r="B4" i="12"/>
  <c r="B4" i="10"/>
  <c r="B4" i="3"/>
  <c r="E4" i="1"/>
  <c r="B4"/>
  <c r="A1" i="22"/>
  <c r="B1" i="21"/>
  <c r="B1" i="20"/>
  <c r="B1" i="12"/>
  <c r="B1" i="10"/>
  <c r="B1" i="3"/>
  <c r="B1" i="1"/>
  <c r="K14" l="1"/>
  <c r="K12" i="29"/>
  <c r="K8"/>
  <c r="J8"/>
  <c r="J12"/>
  <c r="I8" i="1"/>
  <c r="J14"/>
  <c r="J8"/>
  <c r="I14"/>
  <c r="L14"/>
  <c r="H8" i="3"/>
  <c r="J8"/>
  <c r="I16"/>
  <c r="L16"/>
  <c r="H8" i="10"/>
  <c r="J8"/>
  <c r="I17"/>
  <c r="L17"/>
  <c r="H8" i="12"/>
  <c r="J8"/>
  <c r="I18"/>
  <c r="L18"/>
  <c r="L8" i="1"/>
  <c r="I8" i="3"/>
  <c r="L8"/>
  <c r="H16"/>
  <c r="J16"/>
  <c r="I8" i="10"/>
  <c r="L8"/>
  <c r="H17"/>
  <c r="J17"/>
  <c r="I8" i="12"/>
  <c r="L8"/>
  <c r="H18"/>
  <c r="J18"/>
  <c r="K8" i="3"/>
  <c r="K16"/>
  <c r="K8" i="10"/>
  <c r="K17"/>
  <c r="K8" i="12"/>
  <c r="K18"/>
  <c r="K8" i="1"/>
  <c r="H8"/>
</calcChain>
</file>

<file path=xl/sharedStrings.xml><?xml version="1.0" encoding="utf-8"?>
<sst xmlns="http://schemas.openxmlformats.org/spreadsheetml/2006/main" count="492" uniqueCount="190">
  <si>
    <t>TYPE :</t>
  </si>
  <si>
    <t>QUANTITE :</t>
  </si>
  <si>
    <t>Vitesse N&amp;B (ppm)</t>
  </si>
  <si>
    <t>1 By-Pass (nbre de feuille A4)</t>
  </si>
  <si>
    <t>Capacité Totale en entrée (nbre de feuilles A4)</t>
  </si>
  <si>
    <t>CRITERES ECOLOGIQUES</t>
  </si>
  <si>
    <t>Minimum exigé</t>
  </si>
  <si>
    <t>Votre proposition</t>
  </si>
  <si>
    <t>CRITERES TECHNIQUES</t>
  </si>
  <si>
    <t>Référence :</t>
  </si>
  <si>
    <t>Maximum exigé</t>
  </si>
  <si>
    <t>N°1</t>
  </si>
  <si>
    <t>Capacité Totale de l'option 1 (nbre de feuille A4)</t>
  </si>
  <si>
    <t>N°2</t>
  </si>
  <si>
    <t>Vitesse COULEUR (ppm)</t>
  </si>
  <si>
    <t>Mémoire (Mo)</t>
  </si>
  <si>
    <t>Vitesse de numérisation en 300dpi A4 N&amp;B (ipm)</t>
  </si>
  <si>
    <t>MFP LOCAL A3  COULEUR</t>
  </si>
  <si>
    <t>1 bac papier (nbre de feuille A4/bac)</t>
  </si>
  <si>
    <t>Grille de réponse</t>
  </si>
  <si>
    <t>Carte fax</t>
  </si>
  <si>
    <t>Commentaire</t>
  </si>
  <si>
    <t>Bordereau des Prix Unitaires - Détail Quantitatif Estimatif</t>
  </si>
  <si>
    <t>Prix en €HT</t>
  </si>
  <si>
    <t>Prix en €TTC</t>
  </si>
  <si>
    <t>Prix unitaire</t>
  </si>
  <si>
    <t>Prix</t>
  </si>
  <si>
    <t>Quantité</t>
  </si>
  <si>
    <t>DETAIL QUANTITATIF ESTIMATIF</t>
  </si>
  <si>
    <t>TOTAL</t>
  </si>
  <si>
    <t>LOGICIEL</t>
  </si>
  <si>
    <t>Votre Configuration</t>
  </si>
  <si>
    <t>Aperçu en temps réel du statut des systèmes d’impression</t>
  </si>
  <si>
    <t>Recherche des périphériques</t>
  </si>
  <si>
    <t>Gestion des alertes</t>
  </si>
  <si>
    <t>Diagnostic des pannes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</si>
  <si>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</si>
  <si>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</si>
  <si>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</si>
  <si>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</si>
  <si>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</si>
  <si>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</si>
  <si>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</si>
  <si>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</si>
  <si>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</si>
  <si>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</si>
  <si>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</si>
  <si>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</si>
  <si>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</si>
  <si>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</si>
  <si>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</si>
  <si>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</si>
  <si>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</si>
  <si>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</si>
  <si>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</si>
  <si>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</si>
  <si>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</si>
  <si>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</si>
  <si>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</si>
  <si>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</si>
  <si>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</si>
  <si>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</si>
  <si>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</si>
  <si>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</si>
  <si>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</si>
  <si>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MFP LOCAL A4 N&amp;B</t>
  </si>
  <si>
    <t>Meuble support</t>
  </si>
  <si>
    <t>N°4</t>
  </si>
  <si>
    <t>N°5</t>
  </si>
  <si>
    <t>Module d'agrafage 2 points</t>
  </si>
  <si>
    <t>Référence de l'appel d'offres</t>
  </si>
  <si>
    <t>PRIX UNITAIRE / LOYER TRIMESTRIEL en €HT</t>
  </si>
  <si>
    <t>DETAIL QUANTITATIF ESTIMATIF en €HT</t>
  </si>
  <si>
    <t>LOA 4 Trimestres</t>
  </si>
  <si>
    <t>LOA 8 Trimestres</t>
  </si>
  <si>
    <t>LOA 12 Trimestres</t>
  </si>
  <si>
    <t>LOA 16 Trimestres</t>
  </si>
  <si>
    <t>LOA 20 Trimestres</t>
  </si>
  <si>
    <t>Oui</t>
  </si>
  <si>
    <t>Non</t>
  </si>
  <si>
    <t>Choix du financement</t>
  </si>
  <si>
    <t>Bruit maximum en fonctionnement (dB)</t>
  </si>
  <si>
    <t>INSTALLATION</t>
  </si>
  <si>
    <t>Type d'équipement</t>
  </si>
  <si>
    <t>Matériel A4</t>
  </si>
  <si>
    <t>Matériel A3</t>
  </si>
  <si>
    <t>Le forfait installation distingue 3 types d'équipements : les matériels A4, les matériels A3 et les matériel A3 dont la vitesse est supérieur ou égale à 90 pages par minute.</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</si>
  <si>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</si>
  <si>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</si>
  <si>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</si>
  <si>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</si>
  <si>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</si>
  <si>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 xml:space="preserve">Meuble support </t>
  </si>
  <si>
    <t>Module de pliage</t>
  </si>
  <si>
    <t>Boîte aux lettres</t>
  </si>
  <si>
    <t>Massicot de chasse</t>
  </si>
  <si>
    <t>Module d'encolage dos carré</t>
  </si>
  <si>
    <t>Module Wifi</t>
  </si>
  <si>
    <t>Module Bluetooth</t>
  </si>
  <si>
    <t>Unité de perforation</t>
  </si>
  <si>
    <t>Détuileur</t>
  </si>
  <si>
    <t>Unité d'insertion</t>
  </si>
  <si>
    <t>Bac papier supplémentaire</t>
  </si>
  <si>
    <t>Séparateur de travaux</t>
  </si>
  <si>
    <t>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</si>
  <si>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</si>
  <si>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</si>
  <si>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</si>
  <si>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</si>
  <si>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</si>
  <si>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</si>
  <si>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</si>
  <si>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</si>
  <si>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</si>
  <si>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</si>
  <si>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</si>
  <si>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</si>
  <si>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</si>
  <si>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</si>
  <si>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</si>
  <si>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</si>
  <si>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</si>
  <si>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</si>
  <si>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</si>
  <si>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</si>
  <si>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</si>
  <si>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</si>
  <si>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</si>
  <si>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</si>
  <si>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</si>
  <si>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</si>
  <si>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</si>
  <si>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</si>
  <si>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</si>
  <si>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</si>
  <si>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</si>
  <si>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LOA</t>
  </si>
  <si>
    <t>Si la location est demandée, elle est à prévoir en terme à échoir.</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</si>
  <si>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</si>
  <si>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</si>
  <si>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</si>
  <si>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MFP DEPARTEMENTAL A3  COULEUR 35ppm</t>
  </si>
  <si>
    <t>Prix achat en €HT</t>
  </si>
  <si>
    <t>pas de mini. Requis</t>
  </si>
  <si>
    <t>pas de maxi. Exigé</t>
  </si>
  <si>
    <t>20 feuilles</t>
  </si>
  <si>
    <t>Option technique n°1</t>
  </si>
  <si>
    <t>OPTIONS TECHNIQUES</t>
  </si>
  <si>
    <t>Option technique n°2</t>
  </si>
  <si>
    <t>Option technique n°4</t>
  </si>
  <si>
    <t>Option technique n°5</t>
  </si>
  <si>
    <t>Option technique n°7</t>
  </si>
  <si>
    <t>15 feuilles</t>
  </si>
  <si>
    <t>GESTION PRO-ACTIVE</t>
  </si>
  <si>
    <t>Bac Grande Capacité Interne</t>
  </si>
  <si>
    <t>Bac Grande Capacité Latéral</t>
  </si>
  <si>
    <t>prix en € HT</t>
  </si>
  <si>
    <t>prix en € TTC</t>
  </si>
  <si>
    <t>Scan Recto Verso une passe</t>
  </si>
  <si>
    <t>Contrôleur Graphique</t>
  </si>
  <si>
    <t>REPRISE DES MATERIELS</t>
  </si>
  <si>
    <t>AO/TERRA URBA-1</t>
  </si>
  <si>
    <t>N°9</t>
  </si>
  <si>
    <t>pas de mini. Exigé</t>
  </si>
  <si>
    <t>Option technique n°9</t>
  </si>
  <si>
    <t>Option technique n°11</t>
  </si>
  <si>
    <t>N°119</t>
  </si>
  <si>
    <r>
      <t xml:space="preserve">1 Bac Grande capacité </t>
    </r>
    <r>
      <rPr>
        <b/>
        <sz val="11"/>
        <color rgb="FFFF0000"/>
        <rFont val="Calibri"/>
        <family val="2"/>
        <scheme val="minor"/>
      </rPr>
      <t>interne</t>
    </r>
  </si>
  <si>
    <t>N°6</t>
  </si>
  <si>
    <t>Option technique n°6</t>
  </si>
  <si>
    <t>Clé 7 - MFP A3 20PPM</t>
  </si>
  <si>
    <t>Clé 6 - MFP A4 20PPM</t>
  </si>
  <si>
    <t>Clé 5 - MFP A4 20PPM</t>
  </si>
  <si>
    <t>Clé 4 - MFP A 35PPM</t>
  </si>
  <si>
    <t>SITUATION GEOGRAPHIQUE</t>
  </si>
  <si>
    <t>Limonest</t>
  </si>
  <si>
    <t>LOGICIEL DE GESTION DE PARC</t>
  </si>
  <si>
    <t>Gestion simplifiée de l'annuaire utilisateurs</t>
  </si>
  <si>
    <t>Libération des impressions via un code utilisateur</t>
  </si>
  <si>
    <t>Sainte-Foy-Les-Lyon</t>
  </si>
  <si>
    <t>IMPRIMANTE A3 SCANNER A PLAT</t>
  </si>
  <si>
    <t>LOGICIEL D'OCERISATION</t>
  </si>
  <si>
    <r>
      <t xml:space="preserve">Commentaires : 
</t>
    </r>
    <r>
      <rPr>
        <b/>
        <sz val="11"/>
        <color rgb="FFFF0000"/>
        <rFont val="Calibri"/>
        <family val="2"/>
        <scheme val="minor"/>
      </rPr>
      <t>COTATION OBLIGATOIRE MEME SI QUANTITE NULLE
L'option technique 'scan recto-verso une passe' est souhaitée si celle-ci est disponible.</t>
    </r>
  </si>
  <si>
    <t>IMPRIMANTE LOCALE A4 N&amp;B AVEC SCAN A PLAT</t>
  </si>
  <si>
    <r>
      <t xml:space="preserve">Commentaires
</t>
    </r>
    <r>
      <rPr>
        <b/>
        <sz val="16"/>
        <color rgb="FFFF0000"/>
        <rFont val="Calibri"/>
        <family val="2"/>
        <scheme val="minor"/>
      </rPr>
      <t>L'imprimante devra permettre le scan de documents à plat
les utilisateurs devront pouvoir imprimer en se connectant directement sur le port USB de l'équipement</t>
    </r>
  </si>
  <si>
    <r>
      <t xml:space="preserve">Commentaire : </t>
    </r>
    <r>
      <rPr>
        <b/>
        <sz val="12"/>
        <color rgb="FFFF0000"/>
        <rFont val="Calibri"/>
        <family val="2"/>
        <scheme val="minor"/>
      </rPr>
      <t>les utilisateurs devront pouvoir imprimer en se connectant directement sur le port USB de l'équipement
l'océrisation doit être possible sur cette référence, soit en natif, ou via un logiciel d'océrisation (dans ce cas, l'onglet correspondant est à compléter dans ce fichier BPU/DQE)
une contrainte de dimensionnement est imposée sur cette référence (voir le cahier des charges, paragraphe 18)
Une contrainte de dimension est indiquée pour cette référence (voir Cahier des Charges pour les détails)</t>
    </r>
  </si>
  <si>
    <t>Océrisation des documents sur tous les MFPs</t>
  </si>
  <si>
    <r>
      <t xml:space="preserve">Commentaire :
</t>
    </r>
    <r>
      <rPr>
        <b/>
        <sz val="12"/>
        <color rgb="FFFF0000"/>
        <rFont val="Calibri"/>
        <family val="2"/>
        <scheme val="minor"/>
      </rPr>
      <t>Si la solution d'océrisation n'est pas disponible de base sur les équipements, merci de bien vouloir détailler dans cet onglet le logiciel proposé ainsi que son prix</t>
    </r>
  </si>
  <si>
    <r>
      <t xml:space="preserve">Commentaire : </t>
    </r>
    <r>
      <rPr>
        <b/>
        <sz val="12"/>
        <color rgb="FFFF0000"/>
        <rFont val="Calibri"/>
        <family val="2"/>
        <scheme val="minor"/>
      </rPr>
      <t>les utilisateurs devront pouvoir imprimer en se connectant directement sur le port USB de l'équipement
l'océrisation doit être possible sur cette référence, soit en natif, ou via un logiciel d'océrisation (dans ce cas, l'onglet correspondant est à compléter dans ce fichier BPU/DQE)</t>
    </r>
  </si>
  <si>
    <r>
      <t xml:space="preserve">Commentaires : </t>
    </r>
    <r>
      <rPr>
        <b/>
        <sz val="14"/>
        <color rgb="FFFF0000"/>
        <rFont val="Calibri"/>
        <family val="2"/>
        <scheme val="minor"/>
      </rPr>
      <t>les utilisateurs devront pouvoir imprimer en se connectant directement sur le port USB de l'équipement
l'océrisation doit être possible sur cette référence, soit en natif, ou via un logiciel d'océrisation (dans ce cas, l'onglet correspondant est à compléter dans ce fichier BPU/DQE)</t>
    </r>
  </si>
</sst>
</file>

<file path=xl/styles.xml><?xml version="1.0" encoding="utf-8"?>
<styleSheet xmlns="http://schemas.openxmlformats.org/spreadsheetml/2006/main">
  <fonts count="23">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9"/>
      <color theme="1"/>
      <name val="Calibri"/>
      <family val="2"/>
      <scheme val="minor"/>
    </font>
    <font>
      <sz val="10"/>
      <color theme="1"/>
      <name val="Calibri"/>
      <family val="2"/>
      <scheme val="minor"/>
    </font>
    <font>
      <b/>
      <sz val="11"/>
      <color rgb="FFFF0000"/>
      <name val="Calibri"/>
      <family val="2"/>
      <scheme val="minor"/>
    </font>
    <font>
      <b/>
      <sz val="12"/>
      <color rgb="FFFF0000"/>
      <name val="Calibri"/>
      <family val="2"/>
      <scheme val="minor"/>
    </font>
    <font>
      <b/>
      <sz val="14"/>
      <color rgb="FFFF0000"/>
      <name val="Calibri"/>
      <family val="2"/>
      <scheme val="minor"/>
    </font>
    <font>
      <b/>
      <sz val="16"/>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11">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2"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3" fillId="0" borderId="23" xfId="0" applyFont="1" applyBorder="1" applyAlignment="1">
      <alignment horizontal="center" vertical="center" wrapText="1"/>
    </xf>
    <xf numFmtId="0" fontId="13"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16" fillId="0" borderId="29"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0" fillId="0" borderId="31" xfId="0" applyFill="1" applyBorder="1" applyAlignment="1">
      <alignment horizontal="center" vertical="center"/>
    </xf>
    <xf numFmtId="0" fontId="13" fillId="0" borderId="28" xfId="0" applyFont="1" applyBorder="1" applyAlignment="1">
      <alignment horizontal="center" vertical="center"/>
    </xf>
    <xf numFmtId="0" fontId="6" fillId="0" borderId="28" xfId="0" applyFont="1" applyBorder="1" applyAlignment="1">
      <alignment horizontal="center"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8" fillId="0" borderId="1" xfId="0" applyFont="1"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5" fillId="0" borderId="1" xfId="0" applyFont="1" applyBorder="1" applyAlignment="1">
      <alignment horizontal="left" vertical="top" wrapText="1"/>
    </xf>
    <xf numFmtId="0" fontId="0" fillId="7" borderId="0" xfId="0" applyFill="1" applyBorder="1" applyAlignment="1">
      <alignment horizontal="center" vertical="center"/>
    </xf>
    <xf numFmtId="0" fontId="11" fillId="0" borderId="1" xfId="0" applyFont="1" applyBorder="1" applyAlignment="1">
      <alignment horizontal="left" vertical="top"/>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5" borderId="1" xfId="0" applyFont="1" applyFill="1" applyBorder="1" applyAlignment="1">
      <alignment horizontal="center" wrapText="1"/>
    </xf>
    <xf numFmtId="0" fontId="10" fillId="0" borderId="1" xfId="0" applyFont="1" applyBorder="1" applyAlignment="1">
      <alignment horizontal="left" wrapText="1"/>
    </xf>
    <xf numFmtId="0" fontId="10" fillId="0" borderId="1" xfId="0" applyFont="1" applyBorder="1" applyAlignment="1">
      <alignment horizontal="left"/>
    </xf>
    <xf numFmtId="0" fontId="10" fillId="0" borderId="3"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horizontal="left" vertical="top"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0" fillId="0" borderId="5" xfId="0" applyFont="1" applyBorder="1" applyAlignment="1">
      <alignment horizontal="center"/>
    </xf>
    <xf numFmtId="0" fontId="0" fillId="0" borderId="26" xfId="0" applyFont="1" applyBorder="1" applyAlignment="1">
      <alignment horizontal="center"/>
    </xf>
    <xf numFmtId="0" fontId="0" fillId="0" borderId="14" xfId="0" applyFont="1" applyBorder="1" applyAlignment="1">
      <alignment horizontal="center"/>
    </xf>
    <xf numFmtId="0" fontId="5" fillId="0" borderId="6" xfId="0" applyFont="1" applyBorder="1" applyAlignment="1">
      <alignment horizontal="left" vertical="top"/>
    </xf>
    <xf numFmtId="0" fontId="0" fillId="0" borderId="1" xfId="0" applyBorder="1" applyAlignment="1">
      <alignment horizontal="center"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0" fillId="0" borderId="1" xfId="0"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0" xfId="0" applyBorder="1" applyAlignment="1">
      <alignment horizontal="left" vertical="center"/>
    </xf>
    <xf numFmtId="0" fontId="8" fillId="4" borderId="3" xfId="0" applyFont="1" applyFill="1" applyBorder="1" applyAlignment="1">
      <alignment horizontal="center" wrapText="1"/>
    </xf>
    <xf numFmtId="0" fontId="8" fillId="4" borderId="13" xfId="0" applyFont="1" applyFill="1" applyBorder="1" applyAlignment="1">
      <alignment horizontal="center" wrapText="1"/>
    </xf>
    <xf numFmtId="0" fontId="8" fillId="4" borderId="2" xfId="0" applyFont="1" applyFill="1" applyBorder="1" applyAlignment="1">
      <alignment horizontal="center" wrapText="1"/>
    </xf>
    <xf numFmtId="0" fontId="7" fillId="0" borderId="1" xfId="0" applyFont="1" applyBorder="1" applyAlignment="1">
      <alignment horizontal="left"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5" fillId="0" borderId="1" xfId="0" applyFont="1" applyBorder="1" applyAlignment="1">
      <alignment horizontal="left" vertical="top"/>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4</xdr:col>
      <xdr:colOff>411307</xdr:colOff>
      <xdr:row>2</xdr:row>
      <xdr:rowOff>142875</xdr:rowOff>
    </xdr:to>
    <xdr:pic>
      <xdr:nvPicPr>
        <xdr:cNvPr id="4" name="Picture 2" descr="Naxa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09825" y="0"/>
          <a:ext cx="1506682" cy="5238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XAN/NAXAN-administratif/DCE/AO%20March&#233;%20priv&#233;/GR-BPU-DQE-CLIENT-V1303201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Options"/>
      <sheetName val="Imprimante Locale A4 N&amp;B"/>
      <sheetName val="Imprimante locale A4 Couleur"/>
      <sheetName val="Imprimante Dépt. A4 N&amp;B 30ppm"/>
      <sheetName val="Imprimante Dépt. A4 Couleur"/>
      <sheetName val="Imprimante Dépt. A4 N&amp;B 40ppm"/>
      <sheetName val="MFP Local A4 N&amp;B"/>
      <sheetName val="MFP Local A4 Couleur"/>
      <sheetName val="MFP Dépt. A4 N&amp;B"/>
      <sheetName val="MFP Dépt. A4 Couleur"/>
      <sheetName val="MFP Local A3 N&amp;B"/>
      <sheetName val="MFP Local A3 Couleur"/>
      <sheetName val="MFP Dépt. A3 N&amp;B 35ppm"/>
      <sheetName val="MFP Dépt. A3 Couleur 35ppm"/>
      <sheetName val="MFP Dépt. A3 N&amp;B 45ppm"/>
      <sheetName val="MFP Dépt. A3 Couleur 45ppm"/>
      <sheetName val="MFP Prod. A3 N&amp;B"/>
      <sheetName val="MFP Prod A3 Couleur"/>
      <sheetName val="Presse Prod A3 Couleur 60ppm"/>
      <sheetName val="Presse Prod. A3 N&amp;B 90ppm"/>
      <sheetName val="Presse Prod A3 Couleur 90ppm"/>
      <sheetName val="Logiciel Admin"/>
      <sheetName val="Logiciel compteurs"/>
      <sheetName val="Formation"/>
      <sheetName val="Gestion Pro-active"/>
      <sheetName val="Installation"/>
      <sheetName val="Reprise des matériels"/>
      <sheetName val="Maintenance"/>
      <sheetName val="Développement Durable"/>
    </sheetNames>
    <sheetDataSet>
      <sheetData sheetId="0">
        <row r="12">
          <cell r="B12" t="str">
            <v>Non</v>
          </cell>
          <cell r="C12" t="str">
            <v>Non</v>
          </cell>
          <cell r="D12" t="str">
            <v>Non</v>
          </cell>
          <cell r="E12" t="str">
            <v>Non</v>
          </cell>
          <cell r="F12" t="str">
            <v>Oui</v>
          </cell>
        </row>
        <row r="13">
          <cell r="B13" t="str">
            <v>-</v>
          </cell>
          <cell r="C13" t="str">
            <v>-</v>
          </cell>
          <cell r="D13" t="str">
            <v>-</v>
          </cell>
          <cell r="E13" t="str">
            <v>-</v>
          </cell>
          <cell r="F13" t="str">
            <v>LOA 20 Trimestres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36"/>
  <sheetViews>
    <sheetView showGridLines="0" tabSelected="1" workbookViewId="0">
      <selection activeCell="D27" sqref="D27"/>
    </sheetView>
  </sheetViews>
  <sheetFormatPr baseColWidth="10" defaultRowHeight="15"/>
  <cols>
    <col min="1" max="1" width="3.85546875" customWidth="1"/>
    <col min="2" max="3" width="15.85546875" bestFit="1" customWidth="1"/>
    <col min="4" max="6" width="17" bestFit="1" customWidth="1"/>
    <col min="7" max="7" width="5" customWidth="1"/>
  </cols>
  <sheetData>
    <row r="1" spans="1:7">
      <c r="A1" s="98"/>
      <c r="B1" s="99"/>
      <c r="C1" s="99"/>
      <c r="D1" s="99"/>
      <c r="E1" s="99"/>
      <c r="F1" s="99"/>
      <c r="G1" s="100"/>
    </row>
    <row r="2" spans="1:7">
      <c r="A2" s="101"/>
      <c r="B2" s="102"/>
      <c r="C2" s="102"/>
      <c r="D2" s="102"/>
      <c r="E2" s="102"/>
      <c r="F2" s="102"/>
      <c r="G2" s="103"/>
    </row>
    <row r="3" spans="1:7" ht="15.75" thickBot="1">
      <c r="A3" s="104"/>
      <c r="B3" s="105"/>
      <c r="C3" s="105"/>
      <c r="D3" s="105"/>
      <c r="E3" s="105"/>
      <c r="F3" s="105"/>
      <c r="G3" s="106"/>
    </row>
    <row r="4" spans="1:7">
      <c r="A4" s="45"/>
      <c r="B4" s="56"/>
      <c r="C4" s="46"/>
      <c r="D4" s="46"/>
      <c r="E4" s="46"/>
      <c r="F4" s="46"/>
      <c r="G4" s="47"/>
    </row>
    <row r="5" spans="1:7" ht="15.75" thickBot="1">
      <c r="A5" s="45"/>
      <c r="B5" s="46"/>
      <c r="C5" s="46"/>
      <c r="D5" s="46"/>
      <c r="E5" s="46"/>
      <c r="F5" s="46"/>
      <c r="G5" s="47"/>
    </row>
    <row r="6" spans="1:7" ht="15.75" thickBot="1">
      <c r="A6" s="107" t="s">
        <v>70</v>
      </c>
      <c r="B6" s="108"/>
      <c r="C6" s="108"/>
      <c r="D6" s="108"/>
      <c r="E6" s="108"/>
      <c r="F6" s="108"/>
      <c r="G6" s="109"/>
    </row>
    <row r="7" spans="1:7" ht="15.75" thickBot="1">
      <c r="A7" s="110" t="s">
        <v>161</v>
      </c>
      <c r="B7" s="111"/>
      <c r="C7" s="111"/>
      <c r="D7" s="111"/>
      <c r="E7" s="111"/>
      <c r="F7" s="111"/>
      <c r="G7" s="112"/>
    </row>
    <row r="8" spans="1:7">
      <c r="A8" s="45"/>
      <c r="B8" s="46"/>
      <c r="C8" s="46"/>
      <c r="D8" s="46"/>
      <c r="E8" s="46"/>
      <c r="F8" s="46"/>
      <c r="G8" s="47"/>
    </row>
    <row r="9" spans="1:7">
      <c r="A9" s="45"/>
      <c r="B9" s="46"/>
      <c r="C9" s="46"/>
      <c r="D9" s="46"/>
      <c r="E9" s="46"/>
      <c r="F9" s="46"/>
      <c r="G9" s="47"/>
    </row>
    <row r="10" spans="1:7">
      <c r="A10" s="45"/>
      <c r="B10" s="113" t="s">
        <v>80</v>
      </c>
      <c r="C10" s="113"/>
      <c r="D10" s="113"/>
      <c r="E10" s="113"/>
      <c r="F10" s="113"/>
      <c r="G10" s="47"/>
    </row>
    <row r="11" spans="1:7">
      <c r="A11" s="45"/>
      <c r="B11" s="30" t="s">
        <v>73</v>
      </c>
      <c r="C11" s="30" t="s">
        <v>74</v>
      </c>
      <c r="D11" s="30" t="s">
        <v>75</v>
      </c>
      <c r="E11" s="30" t="s">
        <v>76</v>
      </c>
      <c r="F11" s="30" t="s">
        <v>77</v>
      </c>
      <c r="G11" s="47"/>
    </row>
    <row r="12" spans="1:7">
      <c r="A12" s="45"/>
      <c r="B12" s="44" t="s">
        <v>79</v>
      </c>
      <c r="C12" s="44" t="s">
        <v>79</v>
      </c>
      <c r="D12" s="44" t="s">
        <v>78</v>
      </c>
      <c r="E12" s="44" t="s">
        <v>78</v>
      </c>
      <c r="F12" s="44" t="s">
        <v>78</v>
      </c>
      <c r="G12" s="47"/>
    </row>
    <row r="13" spans="1:7">
      <c r="A13" s="45"/>
      <c r="B13" s="51" t="str">
        <f>IF(B12="Oui",B11,"-")</f>
        <v>-</v>
      </c>
      <c r="C13" s="51" t="str">
        <f t="shared" ref="C13:F13" si="0">IF(C12="Oui",C11,"-")</f>
        <v>-</v>
      </c>
      <c r="D13" s="51" t="str">
        <f t="shared" si="0"/>
        <v>LOA 12 Trimestres</v>
      </c>
      <c r="E13" s="51" t="str">
        <f t="shared" si="0"/>
        <v>LOA 16 Trimestres</v>
      </c>
      <c r="F13" s="51" t="str">
        <f t="shared" si="0"/>
        <v>LOA 20 Trimestres</v>
      </c>
      <c r="G13" s="47"/>
    </row>
    <row r="14" spans="1:7">
      <c r="A14" s="45"/>
      <c r="B14" s="46"/>
      <c r="C14" s="46"/>
      <c r="D14" s="46"/>
      <c r="E14" s="46"/>
      <c r="F14" s="46"/>
      <c r="G14" s="47"/>
    </row>
    <row r="15" spans="1:7">
      <c r="A15" s="45"/>
      <c r="B15" s="46"/>
      <c r="C15" s="46"/>
      <c r="D15" s="46"/>
      <c r="E15" s="46"/>
      <c r="F15" s="46"/>
      <c r="G15" s="47"/>
    </row>
    <row r="16" spans="1:7">
      <c r="A16" s="45"/>
      <c r="B16" s="46"/>
      <c r="C16" s="46"/>
      <c r="D16" s="46"/>
      <c r="E16" s="46"/>
      <c r="F16" s="46"/>
      <c r="G16" s="47"/>
    </row>
    <row r="17" spans="1:7">
      <c r="A17" s="45"/>
      <c r="B17" s="46"/>
      <c r="C17" s="46"/>
      <c r="D17" s="46"/>
      <c r="E17" s="46"/>
      <c r="F17" s="46"/>
      <c r="G17" s="47"/>
    </row>
    <row r="18" spans="1:7">
      <c r="A18" s="45"/>
      <c r="B18" s="46"/>
      <c r="C18" s="46"/>
      <c r="D18" s="46"/>
      <c r="E18" s="46"/>
      <c r="F18" s="46"/>
      <c r="G18" s="47"/>
    </row>
    <row r="19" spans="1:7">
      <c r="A19" s="45"/>
      <c r="B19" s="46"/>
      <c r="C19" s="46"/>
      <c r="D19" s="46"/>
      <c r="E19" s="46"/>
      <c r="F19" s="46"/>
      <c r="G19" s="47"/>
    </row>
    <row r="20" spans="1:7">
      <c r="A20" s="45"/>
      <c r="B20" s="46"/>
      <c r="C20" s="46"/>
      <c r="D20" s="46"/>
      <c r="E20" s="46"/>
      <c r="F20" s="46"/>
      <c r="G20" s="47"/>
    </row>
    <row r="21" spans="1:7">
      <c r="A21" s="45"/>
      <c r="B21" s="46"/>
      <c r="C21" s="46"/>
      <c r="D21" s="46"/>
      <c r="E21" s="46"/>
      <c r="F21" s="46"/>
      <c r="G21" s="47"/>
    </row>
    <row r="22" spans="1:7">
      <c r="A22" s="45"/>
      <c r="B22" s="46"/>
      <c r="C22" s="46"/>
      <c r="D22" s="46"/>
      <c r="E22" s="46"/>
      <c r="F22" s="46"/>
      <c r="G22" s="47"/>
    </row>
    <row r="23" spans="1:7">
      <c r="A23" s="45"/>
      <c r="B23" s="46"/>
      <c r="C23" s="46"/>
      <c r="D23" s="46"/>
      <c r="E23" s="46"/>
      <c r="F23" s="46"/>
      <c r="G23" s="47"/>
    </row>
    <row r="24" spans="1:7">
      <c r="A24" s="45"/>
      <c r="B24" s="46"/>
      <c r="C24" s="46"/>
      <c r="D24" s="46"/>
      <c r="E24" s="46"/>
      <c r="F24" s="46"/>
      <c r="G24" s="47"/>
    </row>
    <row r="25" spans="1:7">
      <c r="A25" s="45"/>
      <c r="B25" s="46"/>
      <c r="C25" s="46"/>
      <c r="D25" s="46"/>
      <c r="E25" s="46"/>
      <c r="F25" s="46"/>
      <c r="G25" s="47"/>
    </row>
    <row r="26" spans="1:7">
      <c r="A26" s="45"/>
      <c r="B26" s="46"/>
      <c r="C26" s="46"/>
      <c r="D26" s="46"/>
      <c r="E26" s="46"/>
      <c r="F26" s="46"/>
      <c r="G26" s="47"/>
    </row>
    <row r="27" spans="1:7">
      <c r="A27" s="45"/>
      <c r="B27" s="46"/>
      <c r="C27" s="46"/>
      <c r="D27" s="46"/>
      <c r="E27" s="46"/>
      <c r="F27" s="46"/>
      <c r="G27" s="47"/>
    </row>
    <row r="28" spans="1:7">
      <c r="A28" s="45"/>
      <c r="B28" s="46"/>
      <c r="C28" s="46"/>
      <c r="D28" s="46"/>
      <c r="E28" s="46"/>
      <c r="F28" s="46"/>
      <c r="G28" s="47"/>
    </row>
    <row r="29" spans="1:7">
      <c r="A29" s="45"/>
      <c r="B29" s="46"/>
      <c r="C29" s="46"/>
      <c r="D29" s="46"/>
      <c r="E29" s="46"/>
      <c r="F29" s="46"/>
      <c r="G29" s="47"/>
    </row>
    <row r="30" spans="1:7">
      <c r="A30" s="45"/>
      <c r="B30" s="46"/>
      <c r="C30" s="46"/>
      <c r="D30" s="46"/>
      <c r="E30" s="46"/>
      <c r="F30" s="46"/>
      <c r="G30" s="47"/>
    </row>
    <row r="31" spans="1:7">
      <c r="A31" s="45"/>
      <c r="B31" s="46"/>
      <c r="C31" s="46"/>
      <c r="D31" s="46"/>
      <c r="E31" s="46"/>
      <c r="F31" s="46"/>
      <c r="G31" s="47"/>
    </row>
    <row r="32" spans="1:7">
      <c r="A32" s="45"/>
      <c r="B32" s="46"/>
      <c r="C32" s="46"/>
      <c r="D32" s="46"/>
      <c r="E32" s="46"/>
      <c r="F32" s="46"/>
      <c r="G32" s="47"/>
    </row>
    <row r="33" spans="1:7">
      <c r="A33" s="45"/>
      <c r="B33" s="46"/>
      <c r="C33" s="46"/>
      <c r="D33" s="46"/>
      <c r="E33" s="46"/>
      <c r="F33" s="46"/>
      <c r="G33" s="47"/>
    </row>
    <row r="34" spans="1:7">
      <c r="A34" s="45"/>
      <c r="B34" s="46"/>
      <c r="C34" s="46"/>
      <c r="D34" s="46"/>
      <c r="E34" s="46"/>
      <c r="F34" s="46"/>
      <c r="G34" s="47"/>
    </row>
    <row r="35" spans="1:7">
      <c r="A35" s="45"/>
      <c r="B35" s="46"/>
      <c r="C35" s="46"/>
      <c r="D35" s="46"/>
      <c r="E35" s="46"/>
      <c r="F35" s="46"/>
      <c r="G35" s="47"/>
    </row>
    <row r="36" spans="1:7" ht="15.75" thickBot="1">
      <c r="A36" s="48"/>
      <c r="B36" s="49"/>
      <c r="C36" s="49"/>
      <c r="D36" s="49"/>
      <c r="E36" s="49"/>
      <c r="F36" s="49"/>
      <c r="G36" s="50"/>
    </row>
  </sheetData>
  <mergeCells count="4">
    <mergeCell ref="A1:G3"/>
    <mergeCell ref="A6:G6"/>
    <mergeCell ref="A7:G7"/>
    <mergeCell ref="B10:F10"/>
  </mergeCells>
  <dataValidations count="1">
    <dataValidation type="list" allowBlank="1" showInputMessage="1" showErrorMessage="1" sqref="B12:F12">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B1:L32"/>
  <sheetViews>
    <sheetView view="pageLayout" workbookViewId="0">
      <selection activeCell="F29" sqref="F29"/>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c r="B1" s="124" t="str">
        <f>Accueil!A7</f>
        <v>AO/TERRA URBA-1</v>
      </c>
      <c r="C1" s="124"/>
      <c r="D1" s="124"/>
      <c r="E1" s="124" t="str">
        <f>Accueil!A7</f>
        <v>AO/TERRA URBA-1</v>
      </c>
      <c r="F1" s="124"/>
      <c r="G1" s="124"/>
      <c r="H1" s="124"/>
      <c r="I1" s="124"/>
      <c r="J1" s="124"/>
      <c r="K1" s="124"/>
      <c r="L1" s="124"/>
    </row>
    <row r="2" spans="2:12" s="3" customFormat="1" ht="17.100000000000001" customHeight="1">
      <c r="B2" s="125" t="s">
        <v>19</v>
      </c>
      <c r="C2" s="125"/>
      <c r="D2" s="125"/>
      <c r="E2" s="125" t="s">
        <v>22</v>
      </c>
      <c r="F2" s="125"/>
      <c r="G2" s="125"/>
      <c r="H2" s="125"/>
      <c r="I2" s="125"/>
      <c r="J2" s="125"/>
      <c r="K2" s="125"/>
      <c r="L2" s="125"/>
    </row>
    <row r="3" spans="2:12" s="3" customFormat="1" ht="17.100000000000001" customHeight="1"/>
    <row r="4" spans="2:12" s="3" customFormat="1" ht="17.100000000000001" customHeight="1">
      <c r="B4" s="165" t="s">
        <v>42</v>
      </c>
      <c r="C4" s="165"/>
      <c r="D4" s="165"/>
      <c r="E4" s="126" t="s">
        <v>42</v>
      </c>
      <c r="F4" s="127"/>
      <c r="G4" s="127"/>
      <c r="H4" s="127"/>
      <c r="I4" s="5" t="s">
        <v>9</v>
      </c>
      <c r="J4" s="183"/>
      <c r="K4" s="183"/>
      <c r="L4" s="183"/>
    </row>
    <row r="5" spans="2:12" s="3" customFormat="1" ht="17.100000000000001" customHeight="1">
      <c r="B5" s="20"/>
      <c r="C5" s="17"/>
      <c r="D5" s="18"/>
      <c r="E5" s="6" t="s">
        <v>0</v>
      </c>
      <c r="F5" s="126" t="s">
        <v>47</v>
      </c>
      <c r="G5" s="127"/>
      <c r="H5" s="127"/>
      <c r="I5" s="127"/>
      <c r="J5" s="127"/>
      <c r="K5" s="127"/>
      <c r="L5" s="127"/>
    </row>
    <row r="6" spans="2:12" s="3" customFormat="1" ht="17.100000000000001" customHeight="1">
      <c r="B6" s="184" t="s">
        <v>43</v>
      </c>
      <c r="C6" s="184"/>
      <c r="D6" s="22" t="s">
        <v>7</v>
      </c>
      <c r="E6" s="7"/>
      <c r="F6" s="7"/>
      <c r="G6" s="7"/>
    </row>
    <row r="7" spans="2:12" s="3" customFormat="1" ht="17.100000000000001" customHeight="1">
      <c r="B7" s="168" t="s">
        <v>44</v>
      </c>
      <c r="C7" s="168"/>
      <c r="D7" s="19"/>
      <c r="E7" s="153" t="s">
        <v>48</v>
      </c>
      <c r="F7" s="153"/>
      <c r="G7" s="153"/>
      <c r="H7" s="153"/>
      <c r="I7" s="153"/>
      <c r="J7" s="153"/>
      <c r="K7" s="153"/>
      <c r="L7" s="8"/>
    </row>
    <row r="8" spans="2:12" s="3" customFormat="1" ht="17.100000000000001" customHeight="1">
      <c r="B8" s="168" t="s">
        <v>45</v>
      </c>
      <c r="C8" s="168"/>
      <c r="D8" s="19"/>
      <c r="E8" s="185" t="s">
        <v>25</v>
      </c>
      <c r="F8" s="186"/>
      <c r="G8" s="187"/>
      <c r="H8" s="188" t="s">
        <v>23</v>
      </c>
      <c r="I8" s="189"/>
      <c r="J8" s="188" t="s">
        <v>24</v>
      </c>
      <c r="K8" s="189"/>
      <c r="L8" s="10"/>
    </row>
    <row r="9" spans="2:12" s="3" customFormat="1" ht="17.100000000000001" customHeight="1">
      <c r="B9" s="168" t="s">
        <v>46</v>
      </c>
      <c r="C9" s="168"/>
      <c r="D9" s="19"/>
      <c r="E9" s="190" t="s">
        <v>50</v>
      </c>
      <c r="F9" s="191"/>
      <c r="G9" s="192"/>
      <c r="H9" s="134"/>
      <c r="I9" s="135"/>
      <c r="J9" s="134"/>
      <c r="K9" s="135"/>
    </row>
    <row r="10" spans="2:12" s="3" customFormat="1" ht="17.100000000000001" customHeight="1">
      <c r="E10" s="193" t="s">
        <v>49</v>
      </c>
      <c r="F10" s="193"/>
      <c r="G10" s="193"/>
      <c r="H10" s="134"/>
      <c r="I10" s="135"/>
      <c r="J10" s="134"/>
      <c r="K10" s="135"/>
    </row>
    <row r="11" spans="2:12" s="3" customFormat="1" ht="17.100000000000001" customHeight="1">
      <c r="B11" s="182" t="s">
        <v>21</v>
      </c>
      <c r="C11" s="139"/>
      <c r="D11" s="140"/>
    </row>
    <row r="12" spans="2:12" s="3" customFormat="1" ht="17.100000000000001" customHeight="1">
      <c r="B12" s="141"/>
      <c r="C12" s="142"/>
      <c r="D12" s="143"/>
      <c r="E12" s="153" t="s">
        <v>28</v>
      </c>
      <c r="F12" s="153"/>
      <c r="G12" s="153"/>
      <c r="H12" s="153"/>
      <c r="I12" s="153"/>
      <c r="J12" s="153"/>
      <c r="K12" s="153"/>
      <c r="L12" s="153"/>
    </row>
    <row r="13" spans="2:12" s="3" customFormat="1" ht="17.100000000000001" customHeight="1">
      <c r="B13" s="141"/>
      <c r="C13" s="142"/>
      <c r="D13" s="143"/>
      <c r="E13" s="194" t="s">
        <v>26</v>
      </c>
      <c r="F13" s="194"/>
      <c r="G13" s="194"/>
      <c r="H13" s="26" t="s">
        <v>51</v>
      </c>
      <c r="I13" s="195" t="s">
        <v>23</v>
      </c>
      <c r="J13" s="195"/>
      <c r="K13" s="195" t="s">
        <v>24</v>
      </c>
      <c r="L13" s="195"/>
    </row>
    <row r="14" spans="2:12" s="3" customFormat="1" ht="17.100000000000001" customHeight="1">
      <c r="B14" s="141"/>
      <c r="C14" s="142"/>
      <c r="D14" s="143"/>
      <c r="E14" s="193" t="s">
        <v>50</v>
      </c>
      <c r="F14" s="193"/>
      <c r="G14" s="193"/>
      <c r="H14" s="25"/>
      <c r="I14" s="183"/>
      <c r="J14" s="183"/>
      <c r="K14" s="183"/>
      <c r="L14" s="183"/>
    </row>
    <row r="15" spans="2:12" s="3" customFormat="1" ht="15.75" customHeight="1">
      <c r="B15" s="141"/>
      <c r="C15" s="142"/>
      <c r="D15" s="143"/>
      <c r="E15" s="193" t="s">
        <v>49</v>
      </c>
      <c r="F15" s="193"/>
      <c r="G15" s="193"/>
      <c r="H15" s="5"/>
      <c r="I15" s="183"/>
      <c r="J15" s="183"/>
      <c r="K15" s="183"/>
      <c r="L15" s="183"/>
    </row>
    <row r="16" spans="2:12" s="3" customFormat="1" ht="16.5" customHeight="1">
      <c r="B16" s="141"/>
      <c r="C16" s="142"/>
      <c r="D16" s="143"/>
      <c r="E16" s="153" t="s">
        <v>29</v>
      </c>
      <c r="F16" s="153"/>
      <c r="G16" s="153"/>
      <c r="H16" s="153"/>
      <c r="I16" s="183"/>
      <c r="J16" s="183"/>
      <c r="K16" s="183"/>
      <c r="L16" s="183"/>
    </row>
    <row r="17" spans="2:4" s="3" customFormat="1" ht="17.100000000000001" customHeight="1">
      <c r="B17" s="141"/>
      <c r="C17" s="142"/>
      <c r="D17" s="143"/>
    </row>
    <row r="18" spans="2:4" s="3" customFormat="1" ht="17.100000000000001" customHeight="1">
      <c r="B18" s="141"/>
      <c r="C18" s="142"/>
      <c r="D18" s="143"/>
    </row>
    <row r="19" spans="2:4" s="3" customFormat="1" ht="17.100000000000001" customHeight="1">
      <c r="B19" s="141"/>
      <c r="C19" s="142"/>
      <c r="D19" s="143"/>
    </row>
    <row r="20" spans="2:4" s="3" customFormat="1" ht="17.100000000000001" customHeight="1">
      <c r="B20" s="141"/>
      <c r="C20" s="142"/>
      <c r="D20" s="143"/>
    </row>
    <row r="21" spans="2:4" s="3" customFormat="1" ht="17.100000000000001" customHeight="1">
      <c r="B21" s="141"/>
      <c r="C21" s="142"/>
      <c r="D21" s="143"/>
    </row>
    <row r="22" spans="2:4" s="3" customFormat="1" ht="17.100000000000001" customHeight="1">
      <c r="B22" s="141"/>
      <c r="C22" s="142"/>
      <c r="D22" s="143"/>
    </row>
    <row r="23" spans="2:4" s="3" customFormat="1" ht="17.100000000000001" customHeight="1">
      <c r="B23" s="141"/>
      <c r="C23" s="142"/>
      <c r="D23" s="143"/>
    </row>
    <row r="24" spans="2:4" s="3" customFormat="1" ht="17.100000000000001" customHeight="1">
      <c r="B24" s="141"/>
      <c r="C24" s="142"/>
      <c r="D24" s="143"/>
    </row>
    <row r="25" spans="2:4" s="3" customFormat="1" ht="17.100000000000001" customHeight="1">
      <c r="B25" s="141"/>
      <c r="C25" s="142"/>
      <c r="D25" s="143"/>
    </row>
    <row r="26" spans="2:4" s="3" customFormat="1" ht="17.100000000000001" customHeight="1">
      <c r="B26" s="141"/>
      <c r="C26" s="142"/>
      <c r="D26" s="143"/>
    </row>
    <row r="27" spans="2:4" s="3" customFormat="1" ht="17.100000000000001" customHeight="1">
      <c r="B27" s="141"/>
      <c r="C27" s="142"/>
      <c r="D27" s="143"/>
    </row>
    <row r="28" spans="2:4" s="3" customFormat="1" ht="17.100000000000001" customHeight="1">
      <c r="B28" s="141"/>
      <c r="C28" s="142"/>
      <c r="D28" s="143"/>
    </row>
    <row r="29" spans="2:4" s="3" customFormat="1" ht="17.100000000000001" customHeight="1">
      <c r="B29" s="141"/>
      <c r="C29" s="142"/>
      <c r="D29" s="143"/>
    </row>
    <row r="30" spans="2:4" s="3" customFormat="1" ht="17.100000000000001" customHeight="1">
      <c r="B30" s="141"/>
      <c r="C30" s="142"/>
      <c r="D30" s="143"/>
    </row>
    <row r="31" spans="2:4" s="3" customFormat="1" ht="17.100000000000001" customHeight="1">
      <c r="B31" s="141"/>
      <c r="C31" s="142"/>
      <c r="D31" s="143"/>
    </row>
    <row r="32" spans="2:4" s="3" customFormat="1" ht="17.100000000000001" customHeight="1">
      <c r="B32" s="144"/>
      <c r="C32" s="145"/>
      <c r="D32" s="146"/>
    </row>
  </sheetData>
  <mergeCells count="36">
    <mergeCell ref="E15:G15"/>
    <mergeCell ref="I15:J15"/>
    <mergeCell ref="K15:L15"/>
    <mergeCell ref="E16:H16"/>
    <mergeCell ref="I16:J16"/>
    <mergeCell ref="K16:L16"/>
    <mergeCell ref="E12:L12"/>
    <mergeCell ref="E13:G13"/>
    <mergeCell ref="I13:J13"/>
    <mergeCell ref="K13:L13"/>
    <mergeCell ref="E14:G14"/>
    <mergeCell ref="I14:J14"/>
    <mergeCell ref="K14:L14"/>
    <mergeCell ref="B9:C9"/>
    <mergeCell ref="E9:G9"/>
    <mergeCell ref="H9:I9"/>
    <mergeCell ref="J9:K9"/>
    <mergeCell ref="E10:G10"/>
    <mergeCell ref="H10:I10"/>
    <mergeCell ref="J10:K10"/>
    <mergeCell ref="B11:D32"/>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B1:L33"/>
  <sheetViews>
    <sheetView view="pageLayout" workbookViewId="0">
      <selection activeCell="B11" sqref="B11:D33"/>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c r="B1" s="124" t="str">
        <f>Accueil!A7</f>
        <v>AO/TERRA URBA-1</v>
      </c>
      <c r="C1" s="124"/>
      <c r="D1" s="124"/>
      <c r="E1" s="124" t="str">
        <f>Accueil!A7</f>
        <v>AO/TERRA URBA-1</v>
      </c>
      <c r="F1" s="124"/>
      <c r="G1" s="124"/>
      <c r="H1" s="124"/>
      <c r="I1" s="124"/>
      <c r="J1" s="124"/>
      <c r="K1" s="124"/>
      <c r="L1" s="124"/>
    </row>
    <row r="2" spans="2:12" s="3" customFormat="1" ht="17.100000000000001" customHeight="1">
      <c r="B2" s="125" t="s">
        <v>19</v>
      </c>
      <c r="C2" s="125"/>
      <c r="D2" s="125"/>
      <c r="E2" s="125" t="s">
        <v>22</v>
      </c>
      <c r="F2" s="125"/>
      <c r="G2" s="125"/>
      <c r="H2" s="125"/>
      <c r="I2" s="125"/>
      <c r="J2" s="125"/>
      <c r="K2" s="125"/>
      <c r="L2" s="125"/>
    </row>
    <row r="3" spans="2:12" s="3" customFormat="1" ht="17.100000000000001" customHeight="1"/>
    <row r="4" spans="2:12" s="3" customFormat="1" ht="17.100000000000001" customHeight="1">
      <c r="B4" s="197" t="s">
        <v>153</v>
      </c>
      <c r="C4" s="198"/>
      <c r="D4" s="199"/>
      <c r="E4" s="126" t="s">
        <v>153</v>
      </c>
      <c r="F4" s="127"/>
      <c r="G4" s="127"/>
      <c r="H4" s="127"/>
      <c r="I4" s="5" t="s">
        <v>9</v>
      </c>
      <c r="J4" s="183"/>
      <c r="K4" s="183"/>
      <c r="L4" s="183"/>
    </row>
    <row r="5" spans="2:12" s="3" customFormat="1" ht="17.100000000000001" customHeight="1">
      <c r="B5" s="20"/>
      <c r="C5" s="17"/>
      <c r="D5" s="18"/>
      <c r="E5" s="6" t="s">
        <v>0</v>
      </c>
      <c r="F5" s="126" t="s">
        <v>153</v>
      </c>
      <c r="G5" s="127"/>
      <c r="H5" s="127"/>
      <c r="I5" s="127"/>
      <c r="J5" s="127"/>
      <c r="K5" s="127"/>
      <c r="L5" s="127"/>
    </row>
    <row r="6" spans="2:12" s="3" customFormat="1" ht="17.100000000000001" customHeight="1">
      <c r="B6" s="184" t="s">
        <v>36</v>
      </c>
      <c r="C6" s="184"/>
      <c r="D6" s="22" t="s">
        <v>7</v>
      </c>
      <c r="E6" s="7"/>
      <c r="F6" s="7"/>
      <c r="G6" s="7"/>
    </row>
    <row r="7" spans="2:12" s="3" customFormat="1" ht="33" customHeight="1">
      <c r="B7" s="200" t="s">
        <v>37</v>
      </c>
      <c r="C7" s="200"/>
      <c r="D7" s="19"/>
      <c r="E7" s="153" t="s">
        <v>52</v>
      </c>
      <c r="F7" s="153"/>
      <c r="G7" s="153"/>
      <c r="H7" s="153"/>
      <c r="I7" s="153"/>
      <c r="J7" s="153"/>
      <c r="K7" s="153"/>
      <c r="L7" s="153"/>
    </row>
    <row r="8" spans="2:12" s="3" customFormat="1" ht="33" customHeight="1">
      <c r="B8" s="200" t="s">
        <v>38</v>
      </c>
      <c r="C8" s="200"/>
      <c r="D8" s="19"/>
      <c r="E8" s="185" t="s">
        <v>25</v>
      </c>
      <c r="F8" s="186"/>
      <c r="G8" s="187"/>
      <c r="H8" s="195" t="s">
        <v>23</v>
      </c>
      <c r="I8" s="195"/>
      <c r="J8" s="195"/>
      <c r="K8" s="195"/>
      <c r="L8" s="195"/>
    </row>
    <row r="9" spans="2:12" s="3" customFormat="1" ht="17.100000000000001" customHeight="1">
      <c r="B9" s="196"/>
      <c r="C9" s="196"/>
      <c r="D9" s="57"/>
      <c r="E9" s="193" t="s">
        <v>53</v>
      </c>
      <c r="F9" s="193"/>
      <c r="G9" s="193"/>
      <c r="H9" s="183"/>
      <c r="I9" s="183"/>
      <c r="J9" s="183"/>
      <c r="K9" s="183"/>
      <c r="L9" s="183"/>
    </row>
    <row r="10" spans="2:12" s="3" customFormat="1" ht="17.100000000000001" customHeight="1">
      <c r="B10" s="29"/>
      <c r="C10" s="29"/>
      <c r="D10" s="29"/>
      <c r="E10" s="193" t="s">
        <v>54</v>
      </c>
      <c r="F10" s="193"/>
      <c r="G10" s="193"/>
      <c r="H10" s="183"/>
      <c r="I10" s="183"/>
      <c r="J10" s="183"/>
      <c r="K10" s="183"/>
      <c r="L10" s="183"/>
    </row>
    <row r="11" spans="2:12" s="3" customFormat="1" ht="17.100000000000001" customHeight="1">
      <c r="B11" s="203" t="s">
        <v>21</v>
      </c>
      <c r="C11" s="203"/>
      <c r="D11" s="203"/>
      <c r="E11" s="207"/>
      <c r="F11" s="207"/>
      <c r="G11" s="207"/>
      <c r="H11" s="204"/>
      <c r="I11" s="204"/>
      <c r="J11" s="204"/>
      <c r="K11" s="204"/>
      <c r="L11" s="204"/>
    </row>
    <row r="12" spans="2:12" s="3" customFormat="1" ht="17.100000000000001" customHeight="1">
      <c r="B12" s="203"/>
      <c r="C12" s="203"/>
      <c r="D12" s="203"/>
      <c r="E12" s="16"/>
      <c r="F12" s="16"/>
      <c r="G12" s="16"/>
      <c r="H12" s="16"/>
      <c r="I12" s="16"/>
      <c r="J12" s="16"/>
      <c r="K12" s="16"/>
      <c r="L12" s="16"/>
    </row>
    <row r="13" spans="2:12" s="3" customFormat="1" ht="17.100000000000001" customHeight="1">
      <c r="B13" s="203"/>
      <c r="C13" s="203"/>
      <c r="D13" s="203"/>
      <c r="E13" s="156" t="s">
        <v>28</v>
      </c>
      <c r="F13" s="153"/>
      <c r="G13" s="153"/>
      <c r="H13" s="153"/>
      <c r="I13" s="153"/>
      <c r="J13" s="153"/>
      <c r="K13" s="153"/>
      <c r="L13" s="153"/>
    </row>
    <row r="14" spans="2:12" s="3" customFormat="1" ht="17.100000000000001" customHeight="1">
      <c r="B14" s="203"/>
      <c r="C14" s="203"/>
      <c r="D14" s="203"/>
      <c r="E14" s="186" t="s">
        <v>26</v>
      </c>
      <c r="F14" s="186"/>
      <c r="G14" s="187"/>
      <c r="H14" s="26" t="s">
        <v>55</v>
      </c>
      <c r="I14" s="188" t="s">
        <v>23</v>
      </c>
      <c r="J14" s="205"/>
      <c r="K14" s="205"/>
      <c r="L14" s="189"/>
    </row>
    <row r="15" spans="2:12" s="3" customFormat="1">
      <c r="B15" s="203"/>
      <c r="C15" s="203"/>
      <c r="D15" s="203"/>
      <c r="E15" s="191" t="s">
        <v>53</v>
      </c>
      <c r="F15" s="191"/>
      <c r="G15" s="192"/>
      <c r="H15" s="25"/>
      <c r="I15" s="134"/>
      <c r="J15" s="206"/>
      <c r="K15" s="206"/>
      <c r="L15" s="135"/>
    </row>
    <row r="16" spans="2:12" s="3" customFormat="1">
      <c r="B16" s="203"/>
      <c r="C16" s="203"/>
      <c r="D16" s="203"/>
      <c r="E16" s="201" t="s">
        <v>54</v>
      </c>
      <c r="F16" s="202"/>
      <c r="G16" s="202"/>
      <c r="H16" s="6"/>
      <c r="I16" s="183"/>
      <c r="J16" s="183"/>
      <c r="K16" s="183"/>
      <c r="L16" s="183"/>
    </row>
    <row r="17" spans="2:12" s="3" customFormat="1">
      <c r="B17" s="203"/>
      <c r="C17" s="203"/>
      <c r="D17" s="203"/>
      <c r="E17" s="156" t="s">
        <v>29</v>
      </c>
      <c r="F17" s="153"/>
      <c r="G17" s="153"/>
      <c r="H17" s="153"/>
      <c r="I17" s="183"/>
      <c r="J17" s="183"/>
      <c r="K17" s="183"/>
      <c r="L17" s="183"/>
    </row>
    <row r="18" spans="2:12" s="3" customFormat="1">
      <c r="B18" s="203"/>
      <c r="C18" s="203"/>
      <c r="D18" s="203"/>
    </row>
    <row r="19" spans="2:12" s="3" customFormat="1">
      <c r="B19" s="203"/>
      <c r="C19" s="203"/>
      <c r="D19" s="203"/>
    </row>
    <row r="20" spans="2:12" s="3" customFormat="1">
      <c r="B20" s="203"/>
      <c r="C20" s="203"/>
      <c r="D20" s="203"/>
    </row>
    <row r="21" spans="2:12" s="3" customFormat="1">
      <c r="B21" s="203"/>
      <c r="C21" s="203"/>
      <c r="D21" s="203"/>
    </row>
    <row r="22" spans="2:12" s="3" customFormat="1">
      <c r="B22" s="203"/>
      <c r="C22" s="203"/>
      <c r="D22" s="203"/>
    </row>
    <row r="23" spans="2:12" s="3" customFormat="1">
      <c r="B23" s="203"/>
      <c r="C23" s="203"/>
      <c r="D23" s="203"/>
    </row>
    <row r="24" spans="2:12" s="3" customFormat="1">
      <c r="B24" s="203"/>
      <c r="C24" s="203"/>
      <c r="D24" s="203"/>
    </row>
    <row r="25" spans="2:12" s="3" customFormat="1">
      <c r="B25" s="203"/>
      <c r="C25" s="203"/>
      <c r="D25" s="203"/>
    </row>
    <row r="26" spans="2:12" s="3" customFormat="1">
      <c r="B26" s="203"/>
      <c r="C26" s="203"/>
      <c r="D26" s="203"/>
    </row>
    <row r="27" spans="2:12" s="3" customFormat="1">
      <c r="B27" s="203"/>
      <c r="C27" s="203"/>
      <c r="D27" s="203"/>
    </row>
    <row r="28" spans="2:12" s="3" customFormat="1">
      <c r="B28" s="203"/>
      <c r="C28" s="203"/>
      <c r="D28" s="203"/>
    </row>
    <row r="29" spans="2:12" s="3" customFormat="1">
      <c r="B29" s="203"/>
      <c r="C29" s="203"/>
      <c r="D29" s="203"/>
    </row>
    <row r="30" spans="2:12" s="3" customFormat="1">
      <c r="B30" s="203"/>
      <c r="C30" s="203"/>
      <c r="D30" s="203"/>
    </row>
    <row r="31" spans="2:12" s="3" customFormat="1">
      <c r="B31" s="203"/>
      <c r="C31" s="203"/>
      <c r="D31" s="203"/>
    </row>
    <row r="32" spans="2:12" s="3" customFormat="1">
      <c r="B32" s="203"/>
      <c r="C32" s="203"/>
      <c r="D32" s="203"/>
    </row>
    <row r="33" spans="2:4" s="3" customFormat="1">
      <c r="B33" s="203"/>
      <c r="C33" s="203"/>
      <c r="D33" s="203"/>
    </row>
  </sheetData>
  <mergeCells count="31">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H27"/>
  <sheetViews>
    <sheetView view="pageLayout" workbookViewId="0">
      <selection activeCell="E20" sqref="E20"/>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24" t="str">
        <f>Accueil!A7</f>
        <v>AO/TERRA URBA-1</v>
      </c>
      <c r="B1" s="124"/>
      <c r="C1" s="124"/>
      <c r="D1" s="124"/>
      <c r="E1" s="124"/>
      <c r="F1" s="124"/>
      <c r="G1" s="124"/>
      <c r="H1" s="124"/>
    </row>
    <row r="2" spans="1:8">
      <c r="A2" s="125" t="s">
        <v>22</v>
      </c>
      <c r="B2" s="125"/>
      <c r="C2" s="125"/>
      <c r="D2" s="125"/>
      <c r="E2" s="125"/>
      <c r="F2" s="125"/>
      <c r="G2" s="125"/>
      <c r="H2" s="125"/>
    </row>
    <row r="3" spans="1:8">
      <c r="A3" s="32"/>
      <c r="B3" s="32"/>
      <c r="C3" s="32"/>
      <c r="D3" s="32"/>
      <c r="E3" s="32"/>
      <c r="F3" s="32"/>
      <c r="G3" s="32"/>
      <c r="H3" s="32"/>
    </row>
    <row r="4" spans="1:8">
      <c r="A4" s="126" t="s">
        <v>82</v>
      </c>
      <c r="B4" s="127"/>
      <c r="C4" s="127"/>
      <c r="D4" s="127"/>
      <c r="E4" s="33" t="s">
        <v>9</v>
      </c>
      <c r="F4" s="183"/>
      <c r="G4" s="183"/>
      <c r="H4" s="183"/>
    </row>
    <row r="5" spans="1:8">
      <c r="A5" s="6" t="s">
        <v>0</v>
      </c>
      <c r="B5" s="126" t="s">
        <v>82</v>
      </c>
      <c r="C5" s="127"/>
      <c r="D5" s="127"/>
      <c r="E5" s="127"/>
      <c r="F5" s="127"/>
      <c r="G5" s="127"/>
      <c r="H5" s="127"/>
    </row>
    <row r="6" spans="1:8">
      <c r="A6" s="34"/>
      <c r="B6" s="34"/>
      <c r="C6" s="34"/>
      <c r="D6" s="32"/>
      <c r="E6" s="32"/>
      <c r="F6" s="32"/>
      <c r="G6" s="32"/>
      <c r="H6" s="32"/>
    </row>
    <row r="7" spans="1:8">
      <c r="A7" s="208" t="s">
        <v>60</v>
      </c>
      <c r="B7" s="209"/>
      <c r="C7" s="209"/>
      <c r="D7" s="209"/>
      <c r="E7" s="209"/>
      <c r="F7" s="209"/>
      <c r="G7" s="209"/>
      <c r="H7" s="209"/>
    </row>
    <row r="8" spans="1:8">
      <c r="A8" s="185" t="s">
        <v>83</v>
      </c>
      <c r="B8" s="186"/>
      <c r="C8" s="187"/>
      <c r="D8" s="188" t="s">
        <v>23</v>
      </c>
      <c r="E8" s="189"/>
      <c r="F8" s="195" t="s">
        <v>24</v>
      </c>
      <c r="G8" s="195"/>
      <c r="H8" s="23" t="s">
        <v>89</v>
      </c>
    </row>
    <row r="9" spans="1:8">
      <c r="A9" s="190" t="s">
        <v>84</v>
      </c>
      <c r="B9" s="191"/>
      <c r="C9" s="192"/>
      <c r="D9" s="134"/>
      <c r="E9" s="135"/>
      <c r="F9" s="183"/>
      <c r="G9" s="183"/>
      <c r="H9" s="33"/>
    </row>
    <row r="10" spans="1:8">
      <c r="A10" s="193" t="s">
        <v>85</v>
      </c>
      <c r="B10" s="193"/>
      <c r="C10" s="193"/>
      <c r="D10" s="134"/>
      <c r="E10" s="135"/>
      <c r="F10" s="183"/>
      <c r="G10" s="183"/>
      <c r="H10" s="33"/>
    </row>
    <row r="11" spans="1:8">
      <c r="A11" s="32"/>
      <c r="B11" s="32"/>
      <c r="C11" s="32"/>
      <c r="D11" s="32"/>
      <c r="E11" s="32"/>
      <c r="F11" s="32"/>
      <c r="G11" s="32"/>
      <c r="H11" s="32"/>
    </row>
    <row r="12" spans="1:8">
      <c r="A12" s="210" t="s">
        <v>86</v>
      </c>
      <c r="B12" s="210"/>
      <c r="C12" s="210"/>
      <c r="D12" s="210"/>
      <c r="E12" s="210"/>
      <c r="F12" s="210"/>
      <c r="G12" s="210"/>
      <c r="H12" s="32"/>
    </row>
    <row r="13" spans="1:8" ht="15" customHeight="1">
      <c r="A13" s="210"/>
      <c r="B13" s="210"/>
      <c r="C13" s="210"/>
      <c r="D13" s="210"/>
      <c r="E13" s="210"/>
      <c r="F13" s="210"/>
      <c r="G13" s="210"/>
      <c r="H13" s="32"/>
    </row>
    <row r="14" spans="1:8">
      <c r="A14" s="210" t="s">
        <v>87</v>
      </c>
      <c r="B14" s="210"/>
      <c r="C14" s="210"/>
      <c r="D14" s="210"/>
      <c r="E14" s="210"/>
      <c r="F14" s="210"/>
      <c r="G14" s="210"/>
      <c r="H14" s="32"/>
    </row>
    <row r="15" spans="1:8" ht="15" customHeight="1">
      <c r="A15" s="210"/>
      <c r="B15" s="210"/>
      <c r="C15" s="210"/>
      <c r="D15" s="210"/>
      <c r="E15" s="210"/>
      <c r="F15" s="210"/>
      <c r="G15" s="210"/>
      <c r="H15" s="32"/>
    </row>
    <row r="16" spans="1:8">
      <c r="A16" s="210" t="s">
        <v>88</v>
      </c>
      <c r="B16" s="210"/>
      <c r="C16" s="210"/>
      <c r="D16" s="210"/>
      <c r="E16" s="210"/>
      <c r="F16" s="210"/>
      <c r="G16" s="210"/>
      <c r="H16" s="32"/>
    </row>
    <row r="17" spans="1:8">
      <c r="A17" s="54"/>
      <c r="B17" s="54"/>
      <c r="C17" s="54"/>
      <c r="D17" s="54"/>
      <c r="E17" s="54"/>
      <c r="F17" s="54"/>
      <c r="G17" s="54"/>
      <c r="H17" s="32"/>
    </row>
    <row r="18" spans="1:8">
      <c r="A18" s="54"/>
      <c r="B18" s="54"/>
      <c r="C18" s="54"/>
      <c r="D18" s="54"/>
      <c r="E18" s="54"/>
      <c r="F18" s="54"/>
      <c r="G18" s="54"/>
      <c r="H18" s="32"/>
    </row>
    <row r="19" spans="1:8">
      <c r="A19" s="32"/>
      <c r="B19" s="32"/>
      <c r="C19" s="32"/>
      <c r="D19" s="32"/>
      <c r="E19" s="32"/>
      <c r="F19" s="32"/>
      <c r="G19" s="32"/>
      <c r="H19" s="32"/>
    </row>
    <row r="20" spans="1:8">
      <c r="A20" s="32"/>
      <c r="B20" s="32"/>
      <c r="C20" s="32"/>
      <c r="D20" s="32"/>
      <c r="E20" s="32"/>
      <c r="F20" s="32"/>
      <c r="G20" s="32"/>
      <c r="H20" s="32"/>
    </row>
    <row r="21" spans="1:8">
      <c r="A21" s="32"/>
      <c r="B21" s="32"/>
      <c r="C21" s="32"/>
      <c r="D21" s="32"/>
      <c r="E21" s="32"/>
      <c r="F21" s="32"/>
      <c r="G21" s="32"/>
      <c r="H21" s="32"/>
    </row>
    <row r="22" spans="1:8">
      <c r="A22" s="32"/>
      <c r="B22" s="32"/>
      <c r="C22" s="32"/>
      <c r="D22" s="32"/>
      <c r="E22" s="32"/>
      <c r="F22" s="32"/>
      <c r="G22" s="32"/>
      <c r="H22" s="32"/>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sheetData>
  <mergeCells count="18">
    <mergeCell ref="A12:G13"/>
    <mergeCell ref="A14:G15"/>
    <mergeCell ref="A16:G16"/>
    <mergeCell ref="A10:C10"/>
    <mergeCell ref="D10:E10"/>
    <mergeCell ref="F10:G10"/>
    <mergeCell ref="A8:C8"/>
    <mergeCell ref="D8:E8"/>
    <mergeCell ref="F8:G8"/>
    <mergeCell ref="A9:C9"/>
    <mergeCell ref="D9:E9"/>
    <mergeCell ref="F9:G9"/>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H29"/>
  <sheetViews>
    <sheetView view="pageLayout" workbookViewId="0">
      <selection activeCell="F22" sqref="F22"/>
    </sheetView>
  </sheetViews>
  <sheetFormatPr baseColWidth="10" defaultRowHeight="15"/>
  <cols>
    <col min="1" max="1" width="12" customWidth="1"/>
    <col min="2" max="2" width="10" customWidth="1"/>
    <col min="3" max="3" width="11.28515625" customWidth="1"/>
    <col min="4" max="4" width="21" customWidth="1"/>
    <col min="5" max="5" width="21.28515625" customWidth="1"/>
    <col min="6" max="6" width="21.7109375" customWidth="1"/>
    <col min="7" max="8" width="19.5703125" customWidth="1"/>
  </cols>
  <sheetData>
    <row r="1" spans="1:8" ht="15.75">
      <c r="A1" s="124" t="str">
        <f>Accueil!A7</f>
        <v>AO/TERRA URBA-1</v>
      </c>
      <c r="B1" s="124"/>
      <c r="C1" s="124"/>
      <c r="D1" s="124"/>
      <c r="E1" s="124"/>
      <c r="F1" s="124"/>
      <c r="G1" s="124"/>
      <c r="H1" s="124"/>
    </row>
    <row r="2" spans="1:8">
      <c r="A2" s="125" t="s">
        <v>22</v>
      </c>
      <c r="B2" s="125"/>
      <c r="C2" s="125"/>
      <c r="D2" s="125"/>
      <c r="E2" s="125"/>
      <c r="F2" s="125"/>
      <c r="G2" s="125"/>
      <c r="H2" s="125"/>
    </row>
    <row r="3" spans="1:8">
      <c r="A3" s="32"/>
      <c r="B3" s="32"/>
      <c r="C3" s="32"/>
      <c r="D3" s="32"/>
      <c r="E3" s="32"/>
      <c r="F3" s="32"/>
      <c r="G3" s="32"/>
      <c r="H3" s="32"/>
    </row>
    <row r="4" spans="1:8">
      <c r="A4" s="126" t="s">
        <v>82</v>
      </c>
      <c r="B4" s="127"/>
      <c r="C4" s="127"/>
      <c r="D4" s="127"/>
      <c r="E4" s="33" t="s">
        <v>9</v>
      </c>
      <c r="F4" s="183"/>
      <c r="G4" s="183"/>
      <c r="H4" s="183"/>
    </row>
    <row r="5" spans="1:8">
      <c r="A5" s="6" t="s">
        <v>0</v>
      </c>
      <c r="B5" s="126" t="s">
        <v>160</v>
      </c>
      <c r="C5" s="127"/>
      <c r="D5" s="127"/>
      <c r="E5" s="127"/>
      <c r="F5" s="127"/>
      <c r="G5" s="127"/>
      <c r="H5" s="127"/>
    </row>
    <row r="6" spans="1:8">
      <c r="A6" s="34"/>
      <c r="B6" s="34"/>
      <c r="C6" s="34"/>
      <c r="D6" s="32"/>
      <c r="E6" s="32"/>
      <c r="F6" s="32"/>
      <c r="G6" s="32"/>
      <c r="H6" s="32"/>
    </row>
    <row r="7" spans="1:8">
      <c r="A7" s="208" t="s">
        <v>60</v>
      </c>
      <c r="B7" s="209"/>
      <c r="C7" s="209"/>
      <c r="D7" s="209"/>
      <c r="E7" s="209"/>
      <c r="F7" s="209"/>
      <c r="G7" s="209"/>
      <c r="H7" s="209"/>
    </row>
    <row r="8" spans="1:8">
      <c r="A8" s="185" t="s">
        <v>83</v>
      </c>
      <c r="B8" s="186"/>
      <c r="C8" s="187"/>
      <c r="D8" s="188" t="s">
        <v>174</v>
      </c>
      <c r="E8" s="189"/>
      <c r="F8" s="195" t="s">
        <v>156</v>
      </c>
      <c r="G8" s="195"/>
      <c r="H8" s="23" t="s">
        <v>157</v>
      </c>
    </row>
    <row r="9" spans="1:8">
      <c r="A9" s="190" t="s">
        <v>170</v>
      </c>
      <c r="B9" s="191"/>
      <c r="C9" s="192"/>
      <c r="D9" s="134" t="s">
        <v>179</v>
      </c>
      <c r="E9" s="135"/>
      <c r="F9" s="183"/>
      <c r="G9" s="183"/>
      <c r="H9" s="33"/>
    </row>
    <row r="10" spans="1:8">
      <c r="A10" s="193" t="s">
        <v>171</v>
      </c>
      <c r="B10" s="193"/>
      <c r="C10" s="193"/>
      <c r="D10" s="134" t="s">
        <v>175</v>
      </c>
      <c r="E10" s="135"/>
      <c r="F10" s="183"/>
      <c r="G10" s="183"/>
      <c r="H10" s="33"/>
    </row>
    <row r="11" spans="1:8">
      <c r="A11" s="193" t="s">
        <v>172</v>
      </c>
      <c r="B11" s="193"/>
      <c r="C11" s="193"/>
      <c r="D11" s="134" t="s">
        <v>175</v>
      </c>
      <c r="E11" s="135"/>
      <c r="F11" s="183"/>
      <c r="G11" s="183"/>
      <c r="H11" s="33"/>
    </row>
    <row r="12" spans="1:8">
      <c r="A12" s="193" t="s">
        <v>173</v>
      </c>
      <c r="B12" s="193"/>
      <c r="C12" s="193"/>
      <c r="D12" s="134" t="s">
        <v>175</v>
      </c>
      <c r="E12" s="135"/>
      <c r="F12" s="183"/>
      <c r="G12" s="183"/>
      <c r="H12" s="33"/>
    </row>
    <row r="13" spans="1:8" ht="15" customHeight="1">
      <c r="A13" s="210"/>
      <c r="B13" s="210"/>
      <c r="C13" s="210"/>
      <c r="D13" s="210"/>
      <c r="E13" s="210"/>
      <c r="F13" s="210"/>
      <c r="G13" s="210"/>
      <c r="H13" s="32"/>
    </row>
    <row r="14" spans="1:8">
      <c r="A14" s="210"/>
      <c r="B14" s="210"/>
      <c r="C14" s="210"/>
      <c r="D14" s="210"/>
      <c r="E14" s="210"/>
      <c r="F14" s="210"/>
      <c r="G14" s="210"/>
      <c r="H14" s="32"/>
    </row>
    <row r="15" spans="1:8" ht="15" customHeight="1">
      <c r="A15" s="210"/>
      <c r="B15" s="210"/>
      <c r="C15" s="210"/>
      <c r="D15" s="210"/>
      <c r="E15" s="210"/>
      <c r="F15" s="210"/>
      <c r="G15" s="210"/>
      <c r="H15" s="32"/>
    </row>
    <row r="16" spans="1:8">
      <c r="A16" s="210"/>
      <c r="B16" s="210"/>
      <c r="C16" s="210"/>
      <c r="D16" s="210"/>
      <c r="E16" s="210"/>
      <c r="F16" s="210"/>
      <c r="G16" s="210"/>
      <c r="H16" s="32"/>
    </row>
    <row r="17" spans="1:8">
      <c r="A17" s="210"/>
      <c r="B17" s="210"/>
      <c r="C17" s="210"/>
      <c r="D17" s="210"/>
      <c r="E17" s="210"/>
      <c r="F17" s="210"/>
      <c r="G17" s="210"/>
      <c r="H17" s="32"/>
    </row>
    <row r="18" spans="1:8">
      <c r="A18" s="54"/>
      <c r="B18" s="54"/>
      <c r="C18" s="54"/>
      <c r="D18" s="54"/>
      <c r="E18" s="54"/>
      <c r="F18" s="54"/>
      <c r="G18" s="54"/>
      <c r="H18" s="32"/>
    </row>
    <row r="19" spans="1:8">
      <c r="A19" s="54"/>
      <c r="B19" s="54"/>
      <c r="C19" s="54"/>
      <c r="D19" s="54"/>
      <c r="E19" s="54"/>
      <c r="F19" s="54"/>
      <c r="G19" s="54"/>
      <c r="H19" s="32"/>
    </row>
    <row r="20" spans="1:8">
      <c r="A20" s="32"/>
      <c r="B20" s="32"/>
      <c r="C20" s="32"/>
      <c r="D20" s="32"/>
      <c r="E20" s="32"/>
      <c r="F20" s="32"/>
      <c r="G20" s="32"/>
      <c r="H20" s="32"/>
    </row>
    <row r="21" spans="1:8">
      <c r="A21" s="32"/>
      <c r="B21" s="32"/>
      <c r="C21" s="32"/>
      <c r="D21" s="32"/>
      <c r="E21" s="32"/>
      <c r="F21" s="32"/>
      <c r="G21" s="32"/>
      <c r="H21" s="32"/>
    </row>
    <row r="22" spans="1:8">
      <c r="A22" s="32"/>
      <c r="B22" s="32"/>
      <c r="C22" s="32"/>
      <c r="D22" s="32"/>
      <c r="E22" s="32"/>
      <c r="F22" s="32"/>
      <c r="G22" s="32"/>
      <c r="H22" s="32"/>
    </row>
    <row r="23" spans="1:8">
      <c r="A23" s="32"/>
      <c r="B23" s="32"/>
      <c r="C23" s="32"/>
      <c r="D23" s="32"/>
      <c r="E23" s="32"/>
      <c r="F23" s="32"/>
      <c r="G23" s="32"/>
      <c r="H23" s="32"/>
    </row>
    <row r="24" spans="1:8">
      <c r="A24" s="32"/>
      <c r="B24" s="32"/>
      <c r="C24" s="32"/>
      <c r="D24" s="32"/>
      <c r="E24" s="32"/>
      <c r="F24" s="32"/>
      <c r="G24" s="32"/>
      <c r="H24" s="32"/>
    </row>
    <row r="25" spans="1:8">
      <c r="A25" s="32"/>
      <c r="B25" s="32"/>
      <c r="C25" s="32"/>
      <c r="D25" s="32"/>
      <c r="E25" s="32"/>
      <c r="F25" s="32"/>
      <c r="G25" s="32"/>
      <c r="H25" s="32"/>
    </row>
    <row r="26" spans="1:8">
      <c r="A26" s="32"/>
      <c r="B26" s="32"/>
      <c r="C26" s="32"/>
      <c r="D26" s="32"/>
      <c r="E26" s="32"/>
      <c r="F26" s="32"/>
      <c r="G26" s="32"/>
      <c r="H26" s="32"/>
    </row>
    <row r="27" spans="1:8">
      <c r="A27" s="32"/>
      <c r="B27" s="32"/>
      <c r="C27" s="32"/>
      <c r="D27" s="32"/>
      <c r="E27" s="32"/>
      <c r="F27" s="32"/>
      <c r="G27" s="32"/>
      <c r="H27" s="32"/>
    </row>
    <row r="28" spans="1:8">
      <c r="A28" s="32"/>
      <c r="B28" s="32"/>
      <c r="C28" s="32"/>
      <c r="D28" s="32"/>
      <c r="E28" s="32"/>
      <c r="F28" s="32"/>
      <c r="G28" s="32"/>
      <c r="H28" s="32"/>
    </row>
    <row r="29" spans="1:8">
      <c r="A29" s="32"/>
      <c r="B29" s="32"/>
      <c r="C29" s="32"/>
      <c r="D29" s="32"/>
      <c r="E29" s="32"/>
      <c r="F29" s="32"/>
      <c r="G29" s="32"/>
      <c r="H29" s="32"/>
    </row>
  </sheetData>
  <mergeCells count="24">
    <mergeCell ref="A17:G17"/>
    <mergeCell ref="A10:C10"/>
    <mergeCell ref="D10:E10"/>
    <mergeCell ref="F10:G10"/>
    <mergeCell ref="A11:C11"/>
    <mergeCell ref="D11:E11"/>
    <mergeCell ref="F11:G11"/>
    <mergeCell ref="A12:C12"/>
    <mergeCell ref="D12:E12"/>
    <mergeCell ref="F12:G12"/>
    <mergeCell ref="A13:G14"/>
    <mergeCell ref="A15:G16"/>
    <mergeCell ref="A8:C8"/>
    <mergeCell ref="D8:E8"/>
    <mergeCell ref="F8:G8"/>
    <mergeCell ref="A9:C9"/>
    <mergeCell ref="D9:E9"/>
    <mergeCell ref="F9:G9"/>
    <mergeCell ref="A7:H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H36"/>
  <sheetViews>
    <sheetView view="pageLayout" workbookViewId="0">
      <selection activeCell="A18" sqref="A18"/>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24" t="str">
        <f>Accueil!A7</f>
        <v>AO/TERRA URBA-1</v>
      </c>
      <c r="B1" s="124"/>
      <c r="C1" s="124"/>
      <c r="D1" s="124"/>
      <c r="E1" s="124"/>
      <c r="F1" s="124"/>
      <c r="G1" s="124"/>
      <c r="H1" s="124"/>
    </row>
    <row r="2" spans="1:8">
      <c r="A2" s="125" t="s">
        <v>22</v>
      </c>
      <c r="B2" s="125"/>
      <c r="C2" s="125"/>
      <c r="D2" s="125"/>
      <c r="E2" s="125"/>
      <c r="F2" s="125"/>
      <c r="G2" s="125"/>
      <c r="H2" s="125"/>
    </row>
    <row r="3" spans="1:8">
      <c r="A3" s="3"/>
      <c r="B3" s="3"/>
      <c r="C3" s="3"/>
      <c r="D3" s="3"/>
      <c r="E3" s="3"/>
      <c r="F3" s="3"/>
      <c r="G3" s="3"/>
      <c r="H3" s="3"/>
    </row>
    <row r="4" spans="1:8">
      <c r="A4" s="126" t="s">
        <v>56</v>
      </c>
      <c r="B4" s="127"/>
      <c r="C4" s="127"/>
      <c r="D4" s="127"/>
      <c r="E4" s="5" t="s">
        <v>9</v>
      </c>
      <c r="F4" s="183"/>
      <c r="G4" s="183"/>
      <c r="H4" s="183"/>
    </row>
    <row r="5" spans="1:8">
      <c r="A5" s="6" t="s">
        <v>0</v>
      </c>
      <c r="B5" s="126" t="s">
        <v>56</v>
      </c>
      <c r="C5" s="127"/>
      <c r="D5" s="127"/>
      <c r="E5" s="127"/>
      <c r="F5" s="127"/>
      <c r="G5" s="127"/>
      <c r="H5" s="127"/>
    </row>
    <row r="6" spans="1:8">
      <c r="A6" s="7"/>
      <c r="B6" s="7"/>
      <c r="C6" s="7"/>
      <c r="D6" s="3"/>
      <c r="E6" s="3"/>
      <c r="F6" s="3"/>
      <c r="G6" s="3"/>
      <c r="H6" s="3"/>
    </row>
    <row r="7" spans="1:8">
      <c r="A7" s="153" t="s">
        <v>60</v>
      </c>
      <c r="B7" s="153"/>
      <c r="C7" s="153"/>
      <c r="D7" s="153"/>
      <c r="E7" s="153"/>
      <c r="F7" s="153"/>
      <c r="G7" s="153"/>
      <c r="H7" s="8"/>
    </row>
    <row r="8" spans="1:8">
      <c r="A8" s="185" t="s">
        <v>61</v>
      </c>
      <c r="B8" s="186"/>
      <c r="C8" s="187"/>
      <c r="D8" s="188" t="s">
        <v>23</v>
      </c>
      <c r="E8" s="189"/>
      <c r="F8" s="188" t="s">
        <v>24</v>
      </c>
      <c r="G8" s="189"/>
      <c r="H8" s="10"/>
    </row>
    <row r="9" spans="1:8">
      <c r="A9" s="190" t="s">
        <v>62</v>
      </c>
      <c r="B9" s="191"/>
      <c r="C9" s="192"/>
      <c r="D9" s="134"/>
      <c r="E9" s="135"/>
      <c r="F9" s="134"/>
      <c r="G9" s="135"/>
      <c r="H9" s="3"/>
    </row>
    <row r="10" spans="1:8">
      <c r="A10" s="193" t="s">
        <v>63</v>
      </c>
      <c r="B10" s="193"/>
      <c r="C10" s="193"/>
      <c r="D10" s="134"/>
      <c r="E10" s="135"/>
      <c r="F10" s="134"/>
      <c r="G10" s="135"/>
      <c r="H10" s="3"/>
    </row>
    <row r="11" spans="1:8">
      <c r="A11" s="3"/>
      <c r="B11" s="3"/>
      <c r="C11" s="3"/>
      <c r="D11" s="3"/>
      <c r="E11" s="3"/>
      <c r="F11" s="3"/>
      <c r="G11" s="3"/>
      <c r="H11" s="3"/>
    </row>
    <row r="12" spans="1:8">
      <c r="A12" s="3"/>
      <c r="B12" s="3"/>
      <c r="C12" s="3"/>
      <c r="D12" s="3"/>
      <c r="E12" s="3"/>
      <c r="F12" s="3"/>
      <c r="G12" s="3"/>
      <c r="H12" s="3"/>
    </row>
    <row r="13" spans="1:8">
      <c r="A13" s="3" t="s">
        <v>57</v>
      </c>
      <c r="B13" s="3"/>
      <c r="C13" s="3"/>
      <c r="D13" s="3"/>
      <c r="E13" s="3"/>
      <c r="F13" s="3"/>
      <c r="G13" s="3"/>
      <c r="H13" s="3"/>
    </row>
    <row r="14" spans="1:8">
      <c r="A14" s="3" t="s">
        <v>58</v>
      </c>
      <c r="B14" s="3"/>
      <c r="C14" s="3"/>
      <c r="D14" s="3"/>
      <c r="E14" s="3"/>
      <c r="F14" s="3"/>
      <c r="G14" s="3"/>
      <c r="H14" s="3"/>
    </row>
    <row r="15" spans="1:8">
      <c r="A15" s="32" t="s">
        <v>59</v>
      </c>
      <c r="B15" s="32"/>
      <c r="C15" s="32"/>
      <c r="D15" s="32"/>
      <c r="E15" s="3"/>
      <c r="F15" s="3"/>
      <c r="G15" s="3"/>
      <c r="H15" s="3"/>
    </row>
    <row r="16" spans="1:8">
      <c r="A16" s="3"/>
      <c r="B16" s="3"/>
      <c r="C16" s="3"/>
      <c r="D16" s="3"/>
      <c r="E16" s="3"/>
      <c r="F16" s="3"/>
      <c r="G16" s="3"/>
      <c r="H16" s="3"/>
    </row>
    <row r="17" spans="1:8">
      <c r="A17" s="3"/>
      <c r="B17" s="3"/>
      <c r="C17" s="3"/>
      <c r="D17" s="3"/>
      <c r="E17" s="3"/>
      <c r="F17" s="3"/>
      <c r="G17" s="3"/>
      <c r="H17" s="3"/>
    </row>
    <row r="18" spans="1:8">
      <c r="A18" s="3"/>
      <c r="B18" s="3"/>
      <c r="C18" s="3"/>
      <c r="D18" s="3"/>
      <c r="E18" s="3"/>
      <c r="F18" s="3"/>
      <c r="G18" s="3"/>
      <c r="H18" s="3"/>
    </row>
    <row r="19" spans="1:8">
      <c r="A19" s="3"/>
      <c r="B19" s="3"/>
      <c r="C19" s="3"/>
      <c r="D19" s="3"/>
      <c r="E19" s="3"/>
      <c r="F19" s="3"/>
      <c r="G19" s="3"/>
      <c r="H19" s="3"/>
    </row>
    <row r="20" spans="1:8">
      <c r="A20" s="3"/>
      <c r="B20" s="3"/>
      <c r="C20" s="3"/>
      <c r="D20" s="3"/>
      <c r="E20" s="3"/>
      <c r="F20" s="3"/>
      <c r="G20" s="3"/>
      <c r="H20" s="3"/>
    </row>
    <row r="21" spans="1:8">
      <c r="A21" s="3"/>
      <c r="B21" s="3"/>
      <c r="C21" s="3"/>
      <c r="D21" s="3"/>
      <c r="E21" s="3"/>
      <c r="F21" s="3"/>
      <c r="G21" s="3"/>
      <c r="H21" s="3"/>
    </row>
    <row r="22" spans="1:8">
      <c r="A22" s="3"/>
      <c r="B22" s="3"/>
      <c r="C22" s="3"/>
      <c r="D22" s="3"/>
      <c r="E22" s="3"/>
      <c r="F22" s="3"/>
      <c r="G22" s="3"/>
      <c r="H22" s="3"/>
    </row>
    <row r="23" spans="1:8">
      <c r="A23" s="3"/>
      <c r="B23" s="3"/>
      <c r="C23" s="3"/>
      <c r="D23" s="3"/>
      <c r="E23" s="3"/>
      <c r="F23" s="3"/>
      <c r="G23" s="3"/>
      <c r="H23" s="3"/>
    </row>
    <row r="24" spans="1:8">
      <c r="A24" s="3"/>
      <c r="B24" s="3"/>
      <c r="C24" s="3"/>
      <c r="D24" s="3"/>
      <c r="E24" s="3"/>
      <c r="F24" s="3"/>
      <c r="G24" s="3"/>
      <c r="H24" s="3"/>
    </row>
    <row r="25" spans="1:8">
      <c r="A25" s="3"/>
      <c r="B25" s="3"/>
      <c r="C25" s="3"/>
      <c r="D25" s="3"/>
      <c r="E25" s="3"/>
      <c r="F25" s="3"/>
      <c r="G25" s="3"/>
      <c r="H25" s="3"/>
    </row>
    <row r="26" spans="1:8">
      <c r="A26" s="3"/>
      <c r="B26" s="3"/>
      <c r="C26" s="3"/>
      <c r="D26" s="3"/>
      <c r="E26" s="3"/>
      <c r="F26" s="3"/>
      <c r="G26" s="3"/>
      <c r="H26" s="3"/>
    </row>
    <row r="27" spans="1:8">
      <c r="A27" s="3"/>
      <c r="B27" s="3"/>
      <c r="C27" s="3"/>
      <c r="D27" s="3"/>
      <c r="E27" s="3"/>
      <c r="F27" s="3"/>
      <c r="G27" s="3"/>
      <c r="H27" s="3"/>
    </row>
    <row r="28" spans="1:8">
      <c r="A28" s="3"/>
      <c r="B28" s="3"/>
      <c r="C28" s="3"/>
      <c r="D28" s="3"/>
      <c r="E28" s="3"/>
      <c r="F28" s="3"/>
      <c r="G28" s="3"/>
      <c r="H28" s="3"/>
    </row>
    <row r="29" spans="1:8">
      <c r="A29" s="3"/>
      <c r="B29" s="3"/>
      <c r="C29" s="3"/>
      <c r="D29" s="3"/>
      <c r="E29" s="3"/>
      <c r="F29" s="3"/>
      <c r="G29" s="3"/>
      <c r="H29" s="3"/>
    </row>
    <row r="30" spans="1:8">
      <c r="A30" s="3"/>
      <c r="B30" s="3"/>
      <c r="C30" s="3"/>
      <c r="D30" s="3"/>
      <c r="E30" s="3"/>
      <c r="F30" s="3"/>
      <c r="G30" s="3"/>
      <c r="H30" s="3"/>
    </row>
    <row r="31" spans="1:8">
      <c r="A31" s="3"/>
      <c r="B31" s="3"/>
      <c r="C31" s="3"/>
      <c r="D31" s="3"/>
      <c r="E31" s="3"/>
      <c r="F31" s="3"/>
      <c r="G31" s="3"/>
      <c r="H31" s="3"/>
    </row>
    <row r="32" spans="1:8">
      <c r="A32" s="3"/>
      <c r="B32" s="3"/>
      <c r="C32" s="3"/>
      <c r="D32" s="3"/>
      <c r="E32" s="3"/>
      <c r="F32" s="3"/>
      <c r="G32" s="3"/>
      <c r="H32" s="3"/>
    </row>
    <row r="33" spans="1:8">
      <c r="A33" s="3"/>
      <c r="B33" s="3"/>
      <c r="C33" s="3"/>
      <c r="D33" s="3"/>
      <c r="E33" s="3"/>
      <c r="F33" s="3"/>
      <c r="G33" s="3"/>
      <c r="H33" s="3"/>
    </row>
    <row r="34" spans="1:8">
      <c r="A34" s="3"/>
      <c r="B34" s="3"/>
      <c r="C34" s="3"/>
      <c r="D34" s="3"/>
      <c r="E34" s="3"/>
      <c r="F34" s="3"/>
      <c r="G34" s="3"/>
      <c r="H34" s="3"/>
    </row>
    <row r="35" spans="1:8">
      <c r="A35" s="3"/>
      <c r="B35" s="3"/>
      <c r="C35" s="3"/>
      <c r="D35" s="3"/>
      <c r="E35" s="3"/>
      <c r="F35" s="3"/>
      <c r="G35" s="3"/>
      <c r="H35" s="3"/>
    </row>
    <row r="36" spans="1:8">
      <c r="A36" s="3"/>
      <c r="B36" s="3"/>
      <c r="C36" s="3"/>
      <c r="D36" s="3"/>
      <c r="E36" s="3"/>
      <c r="F36" s="3"/>
      <c r="G36" s="3"/>
      <c r="H36" s="3"/>
    </row>
  </sheetData>
  <mergeCells count="15">
    <mergeCell ref="A10:C10"/>
    <mergeCell ref="D10:E10"/>
    <mergeCell ref="F10:G10"/>
    <mergeCell ref="A8:C8"/>
    <mergeCell ref="D8:E8"/>
    <mergeCell ref="F8:G8"/>
    <mergeCell ref="A9:C9"/>
    <mergeCell ref="D9:E9"/>
    <mergeCell ref="F9:G9"/>
    <mergeCell ref="A7:G7"/>
    <mergeCell ref="A1:H1"/>
    <mergeCell ref="A2:H2"/>
    <mergeCell ref="A4:D4"/>
    <mergeCell ref="F4:H4"/>
    <mergeCell ref="B5:H5"/>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E35"/>
  <sheetViews>
    <sheetView view="pageLayout" workbookViewId="0">
      <selection activeCell="B9" sqref="B9"/>
    </sheetView>
  </sheetViews>
  <sheetFormatPr baseColWidth="10" defaultRowHeight="15"/>
  <cols>
    <col min="1" max="1" width="4.85546875" bestFit="1" customWidth="1"/>
    <col min="2" max="2" width="101.85546875" customWidth="1"/>
    <col min="3" max="3" width="7" customWidth="1"/>
    <col min="4" max="4" width="7.28515625" customWidth="1"/>
    <col min="5" max="5" width="15.28515625" bestFit="1" customWidth="1"/>
  </cols>
  <sheetData>
    <row r="1" spans="1:5" ht="15.75">
      <c r="A1" s="124" t="str">
        <f>Accueil!A7</f>
        <v>AO/TERRA URBA-1</v>
      </c>
      <c r="B1" s="124"/>
      <c r="C1" s="124"/>
      <c r="D1" s="124"/>
      <c r="E1" s="124"/>
    </row>
    <row r="2" spans="1:5">
      <c r="A2" s="125" t="s">
        <v>125</v>
      </c>
      <c r="B2" s="125"/>
      <c r="C2" s="125"/>
      <c r="D2" s="125"/>
      <c r="E2" s="125"/>
    </row>
    <row r="3" spans="1:5" ht="15.75" thickBot="1"/>
    <row r="4" spans="1:5" ht="16.5" thickBot="1">
      <c r="A4" s="58"/>
      <c r="B4" s="60" t="s">
        <v>108</v>
      </c>
      <c r="C4" s="61" t="s">
        <v>109</v>
      </c>
      <c r="D4" s="61" t="s">
        <v>110</v>
      </c>
      <c r="E4" s="61" t="s">
        <v>111</v>
      </c>
    </row>
    <row r="5" spans="1:5" ht="15.75">
      <c r="A5" s="65" t="s">
        <v>112</v>
      </c>
      <c r="B5" s="72" t="s">
        <v>126</v>
      </c>
      <c r="C5" s="70"/>
      <c r="D5" s="70"/>
      <c r="E5" s="71"/>
    </row>
    <row r="6" spans="1:5" ht="31.5">
      <c r="A6" s="66" t="s">
        <v>113</v>
      </c>
      <c r="B6" s="73" t="s">
        <v>127</v>
      </c>
      <c r="C6" s="62"/>
      <c r="D6" s="59"/>
      <c r="E6" s="64"/>
    </row>
    <row r="7" spans="1:5" ht="63">
      <c r="A7" s="66" t="s">
        <v>114</v>
      </c>
      <c r="B7" s="73" t="s">
        <v>128</v>
      </c>
      <c r="C7" s="62"/>
      <c r="D7" s="59"/>
      <c r="E7" s="59"/>
    </row>
    <row r="8" spans="1:5" ht="31.5">
      <c r="A8" s="66" t="s">
        <v>115</v>
      </c>
      <c r="B8" s="73" t="s">
        <v>129</v>
      </c>
      <c r="C8" s="62"/>
      <c r="D8" s="59"/>
      <c r="E8" s="59"/>
    </row>
    <row r="9" spans="1:5" ht="47.25">
      <c r="A9" s="66" t="s">
        <v>116</v>
      </c>
      <c r="B9" s="73" t="s">
        <v>118</v>
      </c>
      <c r="C9" s="62"/>
      <c r="D9" s="59"/>
      <c r="E9" s="59"/>
    </row>
    <row r="10" spans="1:5" ht="31.5">
      <c r="A10" s="66" t="s">
        <v>117</v>
      </c>
      <c r="B10" s="73" t="s">
        <v>120</v>
      </c>
      <c r="C10" s="62"/>
      <c r="D10" s="59"/>
      <c r="E10" s="59"/>
    </row>
    <row r="11" spans="1:5" ht="47.25">
      <c r="A11" s="66" t="s">
        <v>119</v>
      </c>
      <c r="B11" s="73" t="s">
        <v>122</v>
      </c>
      <c r="C11" s="62"/>
      <c r="D11" s="59"/>
      <c r="E11" s="59"/>
    </row>
    <row r="12" spans="1:5" ht="63">
      <c r="A12" s="66" t="s">
        <v>121</v>
      </c>
      <c r="B12" s="73" t="s">
        <v>124</v>
      </c>
      <c r="C12" s="62"/>
      <c r="D12" s="59"/>
      <c r="E12" s="59"/>
    </row>
    <row r="13" spans="1:5" ht="30">
      <c r="A13" s="68" t="s">
        <v>123</v>
      </c>
      <c r="B13" s="74" t="s">
        <v>130</v>
      </c>
      <c r="C13" s="69"/>
      <c r="D13" s="69"/>
      <c r="E13" s="69" t="s">
        <v>132</v>
      </c>
    </row>
    <row r="14" spans="1:5" ht="30.75" thickBot="1">
      <c r="A14" s="67" t="s">
        <v>131</v>
      </c>
      <c r="B14" s="75" t="s">
        <v>133</v>
      </c>
      <c r="C14" s="63"/>
      <c r="D14" s="63"/>
      <c r="E14" s="63" t="s">
        <v>132</v>
      </c>
    </row>
    <row r="15" spans="1:5">
      <c r="A15" s="10"/>
      <c r="B15" s="10"/>
      <c r="C15" s="10"/>
      <c r="D15" s="10"/>
      <c r="E15" s="10"/>
    </row>
    <row r="16" spans="1:5">
      <c r="A16" s="10"/>
      <c r="B16" s="10"/>
      <c r="C16" s="10"/>
      <c r="D16" s="10"/>
      <c r="E16" s="10"/>
    </row>
    <row r="17" spans="1:5">
      <c r="A17" s="10"/>
      <c r="B17" s="10"/>
      <c r="C17" s="10"/>
      <c r="D17" s="10"/>
      <c r="E17" s="10"/>
    </row>
    <row r="18" spans="1:5">
      <c r="A18" s="10"/>
      <c r="B18" s="10"/>
      <c r="C18" s="10"/>
      <c r="D18" s="10"/>
      <c r="E18" s="10"/>
    </row>
    <row r="19" spans="1:5">
      <c r="A19" s="32"/>
      <c r="B19" s="32"/>
      <c r="C19" s="32"/>
      <c r="D19" s="32"/>
      <c r="E19" s="32"/>
    </row>
    <row r="20" spans="1:5">
      <c r="A20" s="32"/>
      <c r="B20" s="32"/>
      <c r="C20" s="32"/>
      <c r="D20" s="32"/>
      <c r="E20" s="32"/>
    </row>
    <row r="21" spans="1:5">
      <c r="A21" s="32"/>
      <c r="B21" s="32"/>
      <c r="C21" s="32"/>
      <c r="D21" s="32"/>
      <c r="E21" s="32"/>
    </row>
    <row r="22" spans="1:5">
      <c r="A22" s="32"/>
      <c r="B22" s="32"/>
      <c r="C22" s="32"/>
      <c r="D22" s="32"/>
      <c r="E22" s="32"/>
    </row>
    <row r="23" spans="1:5">
      <c r="A23" s="32"/>
      <c r="B23" s="32"/>
      <c r="C23" s="32"/>
      <c r="D23" s="32"/>
      <c r="E23" s="32"/>
    </row>
    <row r="24" spans="1:5">
      <c r="A24" s="32"/>
      <c r="B24" s="32"/>
      <c r="C24" s="32"/>
      <c r="D24" s="32"/>
      <c r="E24" s="32"/>
    </row>
    <row r="25" spans="1:5">
      <c r="A25" s="32"/>
      <c r="B25" s="32"/>
      <c r="C25" s="32"/>
      <c r="D25" s="32"/>
      <c r="E25" s="32"/>
    </row>
    <row r="26" spans="1:5">
      <c r="A26" s="32"/>
      <c r="B26" s="32"/>
      <c r="C26" s="32"/>
      <c r="D26" s="32"/>
      <c r="E26" s="32"/>
    </row>
    <row r="27" spans="1:5">
      <c r="A27" s="32"/>
      <c r="B27" s="32"/>
      <c r="C27" s="32"/>
      <c r="D27" s="32"/>
      <c r="E27" s="32"/>
    </row>
    <row r="28" spans="1:5">
      <c r="A28" s="32"/>
      <c r="B28" s="32"/>
      <c r="C28" s="32"/>
      <c r="D28" s="32"/>
      <c r="E28" s="32"/>
    </row>
    <row r="29" spans="1:5">
      <c r="A29" s="32"/>
      <c r="B29" s="32"/>
      <c r="C29" s="32"/>
      <c r="D29" s="32"/>
      <c r="E29" s="32"/>
    </row>
    <row r="30" spans="1:5">
      <c r="A30" s="32"/>
      <c r="B30" s="32"/>
      <c r="C30" s="32"/>
      <c r="D30" s="32"/>
      <c r="E30" s="32"/>
    </row>
    <row r="31" spans="1:5">
      <c r="A31" s="32"/>
      <c r="B31" s="32"/>
      <c r="C31" s="32"/>
      <c r="D31" s="32"/>
      <c r="E31" s="32"/>
    </row>
    <row r="32" spans="1:5">
      <c r="A32" s="32"/>
      <c r="B32" s="32"/>
      <c r="C32" s="32"/>
      <c r="D32" s="32"/>
      <c r="E32" s="32"/>
    </row>
    <row r="33" spans="1:5">
      <c r="A33" s="32"/>
      <c r="B33" s="32"/>
      <c r="C33" s="32"/>
      <c r="D33" s="32"/>
      <c r="E33" s="32"/>
    </row>
    <row r="34" spans="1:5">
      <c r="A34" s="32"/>
      <c r="B34" s="32"/>
      <c r="C34" s="32"/>
      <c r="D34" s="32"/>
      <c r="E34" s="32"/>
    </row>
    <row r="35" spans="1:5">
      <c r="A35" s="32"/>
      <c r="B35" s="32"/>
      <c r="C35" s="32"/>
      <c r="D35" s="32"/>
      <c r="E35" s="32"/>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H36"/>
  <sheetViews>
    <sheetView view="pageLayout" workbookViewId="0">
      <selection activeCell="C16" sqref="C16:D16"/>
    </sheetView>
  </sheetViews>
  <sheetFormatPr baseColWidth="10" defaultRowHeight="1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c r="A1" s="124" t="str">
        <f>Accueil!A7</f>
        <v>AO/TERRA URBA-1</v>
      </c>
      <c r="B1" s="124"/>
      <c r="C1" s="124"/>
      <c r="D1" s="124"/>
      <c r="E1" s="124"/>
      <c r="F1" s="124"/>
      <c r="G1" s="124"/>
      <c r="H1" s="124"/>
    </row>
    <row r="2" spans="1:8">
      <c r="A2" s="125" t="s">
        <v>22</v>
      </c>
      <c r="B2" s="125"/>
      <c r="C2" s="125"/>
      <c r="D2" s="125"/>
      <c r="E2" s="125"/>
      <c r="F2" s="125"/>
      <c r="G2" s="125"/>
      <c r="H2" s="125"/>
    </row>
    <row r="3" spans="1:8">
      <c r="A3" s="32"/>
      <c r="B3" s="32"/>
      <c r="C3" s="32"/>
      <c r="D3" s="32"/>
      <c r="E3" s="32"/>
      <c r="F3" s="32"/>
      <c r="G3" s="32"/>
      <c r="H3" s="32"/>
    </row>
    <row r="4" spans="1:8">
      <c r="A4" s="126" t="s">
        <v>147</v>
      </c>
      <c r="B4" s="127"/>
      <c r="C4" s="127"/>
      <c r="D4" s="127"/>
      <c r="E4" s="127"/>
      <c r="F4" s="127"/>
      <c r="G4" s="127"/>
      <c r="H4" s="127"/>
    </row>
    <row r="5" spans="1:8">
      <c r="A5" s="128" t="s">
        <v>105</v>
      </c>
      <c r="B5" s="129"/>
      <c r="C5" s="129"/>
      <c r="D5" s="129"/>
      <c r="E5" s="129"/>
      <c r="F5" s="129"/>
      <c r="G5" s="129"/>
      <c r="H5" s="130"/>
    </row>
    <row r="6" spans="1:8">
      <c r="A6" s="131" t="s">
        <v>106</v>
      </c>
      <c r="B6" s="132"/>
      <c r="C6" s="132"/>
      <c r="D6" s="132"/>
      <c r="E6" s="132"/>
      <c r="F6" s="132"/>
      <c r="G6" s="132"/>
      <c r="H6" s="133"/>
    </row>
    <row r="7" spans="1:8">
      <c r="A7" s="55"/>
      <c r="B7" s="55"/>
      <c r="C7" s="55"/>
      <c r="D7" s="55"/>
      <c r="E7" s="55"/>
      <c r="F7" s="55"/>
      <c r="G7" s="55"/>
      <c r="H7" s="10"/>
    </row>
    <row r="8" spans="1:8">
      <c r="A8" s="55"/>
      <c r="B8" s="55"/>
      <c r="C8" s="116" t="s">
        <v>90</v>
      </c>
      <c r="D8" s="117"/>
      <c r="E8" s="123" t="s">
        <v>91</v>
      </c>
      <c r="F8" s="123"/>
      <c r="G8" s="123"/>
      <c r="H8" s="32"/>
    </row>
    <row r="9" spans="1:8">
      <c r="A9" s="55"/>
      <c r="B9" s="55"/>
      <c r="C9" s="114">
        <v>1</v>
      </c>
      <c r="D9" s="115"/>
      <c r="E9" s="118" t="s">
        <v>102</v>
      </c>
      <c r="F9" s="119"/>
      <c r="G9" s="119"/>
      <c r="H9" s="32"/>
    </row>
    <row r="10" spans="1:8">
      <c r="A10" s="55"/>
      <c r="B10" s="55"/>
      <c r="C10" s="114">
        <v>2</v>
      </c>
      <c r="D10" s="115"/>
      <c r="E10" s="118" t="s">
        <v>154</v>
      </c>
      <c r="F10" s="119"/>
      <c r="G10" s="119"/>
      <c r="H10" s="32"/>
    </row>
    <row r="11" spans="1:8">
      <c r="A11" s="55"/>
      <c r="B11" s="55"/>
      <c r="C11" s="114">
        <v>3</v>
      </c>
      <c r="D11" s="115"/>
      <c r="E11" s="118" t="s">
        <v>155</v>
      </c>
      <c r="F11" s="119"/>
      <c r="G11" s="119"/>
      <c r="H11" s="32"/>
    </row>
    <row r="12" spans="1:8">
      <c r="A12" s="55"/>
      <c r="B12" s="55"/>
      <c r="C12" s="114">
        <v>4</v>
      </c>
      <c r="D12" s="115"/>
      <c r="E12" s="118" t="s">
        <v>20</v>
      </c>
      <c r="F12" s="119"/>
      <c r="G12" s="119"/>
      <c r="H12" s="32"/>
    </row>
    <row r="13" spans="1:8">
      <c r="A13" s="55"/>
      <c r="B13" s="55"/>
      <c r="C13" s="114">
        <v>5</v>
      </c>
      <c r="D13" s="115"/>
      <c r="E13" s="118" t="s">
        <v>92</v>
      </c>
      <c r="F13" s="119"/>
      <c r="G13" s="119"/>
      <c r="H13" s="32"/>
    </row>
    <row r="14" spans="1:8">
      <c r="A14" s="55"/>
      <c r="B14" s="55"/>
      <c r="C14" s="114">
        <v>6</v>
      </c>
      <c r="D14" s="115"/>
      <c r="E14" s="118" t="s">
        <v>103</v>
      </c>
      <c r="F14" s="119"/>
      <c r="G14" s="119"/>
      <c r="H14" s="32"/>
    </row>
    <row r="15" spans="1:8">
      <c r="A15" s="55"/>
      <c r="B15" s="55"/>
      <c r="C15" s="114">
        <v>7</v>
      </c>
      <c r="D15" s="115"/>
      <c r="E15" s="118" t="s">
        <v>69</v>
      </c>
      <c r="F15" s="119"/>
      <c r="G15" s="119"/>
      <c r="H15" s="32"/>
    </row>
    <row r="16" spans="1:8">
      <c r="A16" s="55"/>
      <c r="B16" s="55"/>
      <c r="C16" s="114">
        <v>8</v>
      </c>
      <c r="D16" s="115"/>
      <c r="E16" s="118" t="s">
        <v>107</v>
      </c>
      <c r="F16" s="119"/>
      <c r="G16" s="119"/>
      <c r="H16" s="32"/>
    </row>
    <row r="17" spans="1:8">
      <c r="A17" s="55"/>
      <c r="B17" s="55"/>
      <c r="C17" s="114">
        <v>9</v>
      </c>
      <c r="D17" s="115"/>
      <c r="E17" s="120" t="s">
        <v>158</v>
      </c>
      <c r="F17" s="121"/>
      <c r="G17" s="122"/>
      <c r="H17" s="32"/>
    </row>
    <row r="18" spans="1:8">
      <c r="A18" s="55"/>
      <c r="B18" s="55"/>
      <c r="C18" s="114">
        <v>10</v>
      </c>
      <c r="D18" s="115"/>
      <c r="E18" s="120" t="s">
        <v>135</v>
      </c>
      <c r="F18" s="121"/>
      <c r="G18" s="122"/>
      <c r="H18" s="32"/>
    </row>
    <row r="19" spans="1:8">
      <c r="A19" s="55"/>
      <c r="B19" s="55"/>
      <c r="C19" s="114">
        <v>11</v>
      </c>
      <c r="D19" s="115"/>
      <c r="E19" s="120" t="s">
        <v>93</v>
      </c>
      <c r="F19" s="121"/>
      <c r="G19" s="122"/>
      <c r="H19" s="32"/>
    </row>
    <row r="20" spans="1:8">
      <c r="A20" s="55"/>
      <c r="B20" s="55"/>
      <c r="C20" s="114">
        <v>12</v>
      </c>
      <c r="D20" s="115"/>
      <c r="E20" s="120" t="s">
        <v>99</v>
      </c>
      <c r="F20" s="121"/>
      <c r="G20" s="122"/>
      <c r="H20" s="32"/>
    </row>
    <row r="21" spans="1:8">
      <c r="A21" s="55"/>
      <c r="B21" s="55"/>
      <c r="C21" s="114">
        <v>13</v>
      </c>
      <c r="D21" s="115"/>
      <c r="E21" s="120" t="s">
        <v>101</v>
      </c>
      <c r="F21" s="121"/>
      <c r="G21" s="122"/>
      <c r="H21" s="32"/>
    </row>
    <row r="22" spans="1:8">
      <c r="A22" s="55"/>
      <c r="B22" s="55"/>
      <c r="C22" s="114">
        <v>14</v>
      </c>
      <c r="D22" s="115"/>
      <c r="E22" s="120" t="s">
        <v>96</v>
      </c>
      <c r="F22" s="121"/>
      <c r="G22" s="122"/>
      <c r="H22" s="32"/>
    </row>
    <row r="23" spans="1:8">
      <c r="A23" s="55"/>
      <c r="B23" s="55"/>
      <c r="C23" s="114">
        <v>15</v>
      </c>
      <c r="D23" s="115"/>
      <c r="E23" s="120" t="s">
        <v>94</v>
      </c>
      <c r="F23" s="121"/>
      <c r="G23" s="122"/>
      <c r="H23" s="32"/>
    </row>
    <row r="24" spans="1:8">
      <c r="A24" s="32"/>
      <c r="B24" s="32"/>
      <c r="C24" s="114">
        <v>16</v>
      </c>
      <c r="D24" s="115"/>
      <c r="E24" s="120" t="s">
        <v>95</v>
      </c>
      <c r="F24" s="121"/>
      <c r="G24" s="122"/>
      <c r="H24" s="32"/>
    </row>
    <row r="25" spans="1:8">
      <c r="A25" s="32"/>
      <c r="B25" s="32"/>
      <c r="C25" s="114">
        <v>17</v>
      </c>
      <c r="D25" s="115"/>
      <c r="E25" s="120" t="s">
        <v>100</v>
      </c>
      <c r="F25" s="121"/>
      <c r="G25" s="122"/>
      <c r="H25" s="32"/>
    </row>
    <row r="26" spans="1:8">
      <c r="A26" s="32"/>
      <c r="B26" s="32"/>
      <c r="C26" s="114">
        <v>18</v>
      </c>
      <c r="D26" s="115"/>
      <c r="E26" s="120" t="s">
        <v>98</v>
      </c>
      <c r="F26" s="121"/>
      <c r="G26" s="122"/>
      <c r="H26" s="32"/>
    </row>
    <row r="27" spans="1:8">
      <c r="A27" s="32"/>
      <c r="B27" s="32"/>
      <c r="C27" s="114">
        <v>19</v>
      </c>
      <c r="D27" s="115"/>
      <c r="E27" s="120" t="s">
        <v>97</v>
      </c>
      <c r="F27" s="121"/>
      <c r="G27" s="122"/>
      <c r="H27" s="32"/>
    </row>
    <row r="28" spans="1:8">
      <c r="A28" s="32"/>
      <c r="B28" s="32"/>
      <c r="C28" s="114">
        <v>20</v>
      </c>
      <c r="D28" s="115"/>
      <c r="E28" s="120" t="s">
        <v>159</v>
      </c>
      <c r="F28" s="121"/>
      <c r="G28" s="122"/>
      <c r="H28" s="32"/>
    </row>
    <row r="29" spans="1:8">
      <c r="A29" s="32"/>
      <c r="B29" s="32"/>
      <c r="C29" s="32"/>
      <c r="D29" s="32"/>
      <c r="E29" s="32"/>
      <c r="F29" s="32"/>
      <c r="G29" s="32"/>
      <c r="H29" s="32"/>
    </row>
    <row r="30" spans="1:8">
      <c r="A30" s="32"/>
      <c r="B30" s="32"/>
      <c r="C30" s="32"/>
      <c r="D30" s="32"/>
      <c r="E30" s="32"/>
      <c r="F30" s="32"/>
      <c r="G30" s="32"/>
      <c r="H30" s="32"/>
    </row>
    <row r="31" spans="1:8">
      <c r="A31" s="126" t="s">
        <v>136</v>
      </c>
      <c r="B31" s="127"/>
      <c r="C31" s="127"/>
      <c r="D31" s="127"/>
      <c r="E31" s="127"/>
      <c r="F31" s="127"/>
      <c r="G31" s="127"/>
      <c r="H31" s="127"/>
    </row>
    <row r="32" spans="1:8">
      <c r="A32" s="128" t="s">
        <v>137</v>
      </c>
      <c r="B32" s="129"/>
      <c r="C32" s="129"/>
      <c r="D32" s="129"/>
      <c r="E32" s="129"/>
      <c r="F32" s="129"/>
      <c r="G32" s="129"/>
      <c r="H32" s="130"/>
    </row>
    <row r="33" spans="1:8">
      <c r="A33" s="131"/>
      <c r="B33" s="132"/>
      <c r="C33" s="132"/>
      <c r="D33" s="132"/>
      <c r="E33" s="132"/>
      <c r="F33" s="132"/>
      <c r="G33" s="132"/>
      <c r="H33" s="133"/>
    </row>
    <row r="34" spans="1:8">
      <c r="A34" s="32"/>
      <c r="B34" s="32"/>
      <c r="C34" s="55"/>
      <c r="D34" s="55"/>
      <c r="E34" s="55"/>
      <c r="F34" s="55"/>
      <c r="G34" s="55"/>
      <c r="H34" s="32"/>
    </row>
    <row r="35" spans="1:8">
      <c r="A35" s="32"/>
      <c r="B35" s="32"/>
      <c r="C35" s="32"/>
      <c r="D35" s="32"/>
      <c r="E35" s="32"/>
      <c r="F35" s="32"/>
      <c r="G35" s="32"/>
      <c r="H35" s="32"/>
    </row>
    <row r="36" spans="1:8">
      <c r="A36" s="32"/>
      <c r="B36" s="32"/>
      <c r="C36" s="32"/>
      <c r="D36" s="32"/>
      <c r="E36" s="32"/>
      <c r="F36" s="32"/>
      <c r="G36" s="32"/>
      <c r="H36" s="32"/>
    </row>
  </sheetData>
  <mergeCells count="50">
    <mergeCell ref="A33:H33"/>
    <mergeCell ref="C28:D28"/>
    <mergeCell ref="E28:G28"/>
    <mergeCell ref="A31:H31"/>
    <mergeCell ref="A32:H32"/>
    <mergeCell ref="A1:H1"/>
    <mergeCell ref="A2:H2"/>
    <mergeCell ref="A4:H4"/>
    <mergeCell ref="A5:H5"/>
    <mergeCell ref="A6:H6"/>
    <mergeCell ref="E8:G8"/>
    <mergeCell ref="E9:G9"/>
    <mergeCell ref="E15:G15"/>
    <mergeCell ref="E10:G10"/>
    <mergeCell ref="E11:G11"/>
    <mergeCell ref="E12:G12"/>
    <mergeCell ref="E13:G13"/>
    <mergeCell ref="E14:G14"/>
    <mergeCell ref="C23:D23"/>
    <mergeCell ref="C24:D24"/>
    <mergeCell ref="C25:D25"/>
    <mergeCell ref="E19:G19"/>
    <mergeCell ref="E20:G20"/>
    <mergeCell ref="E21:G21"/>
    <mergeCell ref="E22:G22"/>
    <mergeCell ref="E23:G23"/>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10:D10"/>
    <mergeCell ref="C9:D9"/>
    <mergeCell ref="C8:D8"/>
    <mergeCell ref="C15:D15"/>
    <mergeCell ref="C14:D14"/>
    <mergeCell ref="C13:D13"/>
    <mergeCell ref="C12:D12"/>
    <mergeCell ref="C11:D11"/>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theme="3" tint="-0.499984740745262"/>
  </sheetPr>
  <dimension ref="A1:L32"/>
  <sheetViews>
    <sheetView showGridLines="0" view="pageLayout" topLeftCell="A10" workbookViewId="0">
      <selection activeCell="A24" sqref="A24:D24"/>
    </sheetView>
  </sheetViews>
  <sheetFormatPr baseColWidth="10" defaultColWidth="11.42578125" defaultRowHeight="15"/>
  <cols>
    <col min="1" max="1" width="4.140625" style="3" bestFit="1" customWidth="1"/>
    <col min="2" max="2" width="40.42578125" style="3" customWidth="1"/>
    <col min="3" max="3" width="14.85546875" style="3" bestFit="1" customWidth="1"/>
    <col min="4" max="4" width="80.7109375" style="3" customWidth="1"/>
    <col min="5" max="5" width="20" style="3" bestFit="1" customWidth="1"/>
    <col min="6" max="6" width="11.140625" style="3" bestFit="1" customWidth="1"/>
    <col min="7" max="7" width="19.5703125" style="3" customWidth="1"/>
    <col min="8" max="12" width="18.42578125" style="3" customWidth="1"/>
    <col min="13" max="16384" width="11.42578125" style="3"/>
  </cols>
  <sheetData>
    <row r="1" spans="1:12" ht="17.100000000000001" customHeight="1">
      <c r="B1" s="124" t="str">
        <f>Accueil!A7</f>
        <v>AO/TERRA URBA-1</v>
      </c>
      <c r="C1" s="124"/>
      <c r="D1" s="124"/>
      <c r="E1" s="124" t="str">
        <f>Accueil!A7</f>
        <v>AO/TERRA URBA-1</v>
      </c>
      <c r="F1" s="124"/>
      <c r="G1" s="124"/>
      <c r="H1" s="124"/>
      <c r="I1" s="124"/>
      <c r="J1" s="124"/>
      <c r="K1" s="124"/>
      <c r="L1" s="124"/>
    </row>
    <row r="2" spans="1:12" ht="17.100000000000001" customHeight="1">
      <c r="B2" s="125" t="s">
        <v>19</v>
      </c>
      <c r="C2" s="125"/>
      <c r="D2" s="125"/>
      <c r="E2" s="125" t="s">
        <v>22</v>
      </c>
      <c r="F2" s="125"/>
      <c r="G2" s="125"/>
      <c r="H2" s="125"/>
      <c r="I2" s="125"/>
      <c r="J2" s="125"/>
      <c r="K2" s="125"/>
      <c r="L2" s="125"/>
    </row>
    <row r="3" spans="1:12" ht="17.100000000000001" customHeight="1" thickBot="1"/>
    <row r="4" spans="1:12" ht="17.100000000000001" customHeight="1" thickBot="1">
      <c r="A4" s="31">
        <v>1</v>
      </c>
      <c r="B4" s="4" t="str">
        <f>"MATERIEL N°" &amp;$A$4</f>
        <v>MATERIEL N°1</v>
      </c>
      <c r="C4" s="5" t="s">
        <v>9</v>
      </c>
      <c r="D4" s="33"/>
      <c r="E4" s="52" t="str">
        <f>"MATERIEL N°" &amp;$A$4</f>
        <v>MATERIEL N°1</v>
      </c>
      <c r="F4" s="33" t="s">
        <v>9</v>
      </c>
      <c r="G4" s="157"/>
      <c r="H4" s="158"/>
      <c r="I4" s="158"/>
      <c r="J4" s="158"/>
      <c r="K4" s="158"/>
      <c r="L4" s="159"/>
    </row>
    <row r="5" spans="1:12" ht="17.100000000000001" customHeight="1">
      <c r="B5" s="5" t="s">
        <v>0</v>
      </c>
      <c r="C5" s="123" t="s">
        <v>180</v>
      </c>
      <c r="D5" s="123"/>
      <c r="E5" s="40" t="s">
        <v>0</v>
      </c>
      <c r="F5" s="126" t="str">
        <f>C5</f>
        <v>IMPRIMANTE A3 SCANNER A PLAT</v>
      </c>
      <c r="G5" s="127"/>
      <c r="H5" s="127"/>
      <c r="I5" s="127"/>
      <c r="J5" s="127"/>
      <c r="K5" s="127"/>
      <c r="L5" s="127"/>
    </row>
    <row r="6" spans="1:12" ht="17.100000000000001" customHeight="1">
      <c r="B6" s="5" t="s">
        <v>1</v>
      </c>
      <c r="C6" s="134"/>
      <c r="D6" s="135"/>
      <c r="E6" s="7"/>
      <c r="F6" s="7"/>
      <c r="G6" s="7"/>
    </row>
    <row r="7" spans="1:12" ht="17.100000000000001" customHeight="1">
      <c r="E7" s="154" t="s">
        <v>71</v>
      </c>
      <c r="F7" s="155"/>
      <c r="G7" s="155"/>
      <c r="H7" s="155"/>
      <c r="I7" s="155"/>
      <c r="J7" s="155"/>
      <c r="K7" s="155"/>
      <c r="L7" s="156"/>
    </row>
    <row r="8" spans="1:12" ht="17.100000000000001" customHeight="1">
      <c r="B8" s="14" t="s">
        <v>8</v>
      </c>
      <c r="C8" s="9" t="s">
        <v>6</v>
      </c>
      <c r="D8" s="9" t="s">
        <v>7</v>
      </c>
      <c r="E8" s="160" t="s">
        <v>25</v>
      </c>
      <c r="F8" s="161"/>
      <c r="G8" s="38" t="s">
        <v>142</v>
      </c>
      <c r="H8" s="38" t="str">
        <f>Accueil!$B$13</f>
        <v>-</v>
      </c>
      <c r="I8" s="38" t="str">
        <f>Accueil!$C$13</f>
        <v>-</v>
      </c>
      <c r="J8" s="38" t="str">
        <f>Accueil!$D$13</f>
        <v>LOA 12 Trimestres</v>
      </c>
      <c r="K8" s="38" t="str">
        <f>Accueil!$E$13</f>
        <v>LOA 16 Trimestres</v>
      </c>
      <c r="L8" s="38" t="str">
        <f>Accueil!$F$13</f>
        <v>LOA 20 Trimestres</v>
      </c>
    </row>
    <row r="9" spans="1:12" ht="17.100000000000001" customHeight="1">
      <c r="B9" s="5" t="s">
        <v>2</v>
      </c>
      <c r="C9" s="1">
        <v>20</v>
      </c>
      <c r="D9" s="1"/>
      <c r="E9" s="120" t="str">
        <f>"Matériel n°" &amp;$A$4</f>
        <v>Matériel n°1</v>
      </c>
      <c r="F9" s="122"/>
      <c r="G9" s="79"/>
      <c r="H9" s="77"/>
      <c r="I9" s="79"/>
      <c r="J9" s="79"/>
      <c r="K9" s="79"/>
      <c r="L9" s="79"/>
    </row>
    <row r="10" spans="1:12" ht="17.100000000000001" customHeight="1">
      <c r="B10" s="5" t="s">
        <v>15</v>
      </c>
      <c r="C10" s="1">
        <v>128</v>
      </c>
      <c r="D10" s="1"/>
      <c r="E10" s="120" t="s">
        <v>146</v>
      </c>
      <c r="F10" s="122"/>
      <c r="G10" s="79"/>
      <c r="H10" s="77"/>
      <c r="I10" s="79"/>
      <c r="J10" s="79"/>
      <c r="K10" s="79"/>
      <c r="L10" s="79"/>
    </row>
    <row r="11" spans="1:12" ht="17.100000000000001" customHeight="1">
      <c r="B11" s="5" t="s">
        <v>18</v>
      </c>
      <c r="C11" s="1">
        <v>250</v>
      </c>
      <c r="D11" s="42"/>
      <c r="E11" s="120" t="s">
        <v>164</v>
      </c>
      <c r="F11" s="122"/>
      <c r="G11" s="91"/>
      <c r="H11" s="90"/>
      <c r="I11" s="91"/>
      <c r="J11" s="91"/>
      <c r="K11" s="91"/>
      <c r="L11" s="91"/>
    </row>
    <row r="12" spans="1:12" ht="17.100000000000001" customHeight="1">
      <c r="B12" s="5" t="s">
        <v>3</v>
      </c>
      <c r="C12" s="1">
        <v>50</v>
      </c>
      <c r="D12" s="42"/>
      <c r="E12" s="2"/>
      <c r="F12" s="2"/>
      <c r="G12" s="2"/>
      <c r="H12" s="2"/>
      <c r="I12" s="2"/>
      <c r="J12" s="2"/>
      <c r="K12" s="2"/>
      <c r="L12" s="2"/>
    </row>
    <row r="13" spans="1:12" ht="17.100000000000001" customHeight="1">
      <c r="B13" s="5" t="s">
        <v>4</v>
      </c>
      <c r="C13" s="1">
        <v>300</v>
      </c>
      <c r="D13" s="42"/>
      <c r="E13" s="153" t="s">
        <v>72</v>
      </c>
      <c r="F13" s="153"/>
      <c r="G13" s="153"/>
      <c r="H13" s="153"/>
      <c r="I13" s="153"/>
      <c r="J13" s="153"/>
      <c r="K13" s="153"/>
      <c r="L13" s="153"/>
    </row>
    <row r="14" spans="1:12" ht="17.100000000000001" customHeight="1">
      <c r="E14" s="38" t="s">
        <v>26</v>
      </c>
      <c r="F14" s="38" t="s">
        <v>27</v>
      </c>
      <c r="G14" s="38" t="s">
        <v>142</v>
      </c>
      <c r="H14" s="38" t="str">
        <f>Accueil!$B$13</f>
        <v>-</v>
      </c>
      <c r="I14" s="38" t="str">
        <f>Accueil!$C$13</f>
        <v>-</v>
      </c>
      <c r="J14" s="38" t="str">
        <f>Accueil!$D$13</f>
        <v>LOA 12 Trimestres</v>
      </c>
      <c r="K14" s="38" t="str">
        <f>Accueil!$E$13</f>
        <v>LOA 16 Trimestres</v>
      </c>
      <c r="L14" s="38" t="str">
        <f>Accueil!$F$13</f>
        <v>LOA 20 Trimestres</v>
      </c>
    </row>
    <row r="15" spans="1:12" ht="17.100000000000001" customHeight="1">
      <c r="B15" s="14" t="s">
        <v>5</v>
      </c>
      <c r="C15" s="9" t="s">
        <v>10</v>
      </c>
      <c r="D15" s="43" t="s">
        <v>7</v>
      </c>
      <c r="E15" s="77" t="str">
        <f>"Matériel n°" &amp;$A$4</f>
        <v>Matériel n°1</v>
      </c>
      <c r="F15" s="79">
        <v>0</v>
      </c>
      <c r="G15" s="79"/>
      <c r="H15" s="79"/>
      <c r="I15" s="79"/>
      <c r="J15" s="79"/>
      <c r="K15" s="79"/>
      <c r="L15" s="79"/>
    </row>
    <row r="16" spans="1:12" ht="17.100000000000001" customHeight="1">
      <c r="B16" s="147" t="s">
        <v>81</v>
      </c>
      <c r="C16" s="149" t="s">
        <v>144</v>
      </c>
      <c r="D16" s="151"/>
      <c r="E16" s="86" t="s">
        <v>146</v>
      </c>
      <c r="F16" s="79">
        <v>0</v>
      </c>
      <c r="G16" s="79"/>
      <c r="H16" s="79"/>
      <c r="I16" s="79"/>
      <c r="J16" s="79"/>
      <c r="K16" s="79"/>
      <c r="L16" s="79"/>
    </row>
    <row r="17" spans="1:12" ht="17.100000000000001" customHeight="1">
      <c r="B17" s="148"/>
      <c r="C17" s="150"/>
      <c r="D17" s="152"/>
      <c r="E17" s="90" t="s">
        <v>164</v>
      </c>
      <c r="F17" s="91">
        <v>0</v>
      </c>
      <c r="G17" s="89"/>
      <c r="H17" s="91"/>
      <c r="I17" s="91"/>
      <c r="J17" s="91"/>
      <c r="K17" s="91"/>
      <c r="L17" s="91"/>
    </row>
    <row r="18" spans="1:12" ht="17.100000000000001" customHeight="1">
      <c r="B18" s="147" t="s">
        <v>134</v>
      </c>
      <c r="C18" s="149" t="s">
        <v>144</v>
      </c>
      <c r="D18" s="151"/>
      <c r="E18" s="153" t="s">
        <v>29</v>
      </c>
      <c r="F18" s="153"/>
      <c r="G18" s="78"/>
      <c r="H18" s="36"/>
      <c r="I18" s="36"/>
      <c r="J18" s="36"/>
      <c r="K18" s="36"/>
      <c r="L18" s="36"/>
    </row>
    <row r="19" spans="1:12" ht="17.100000000000001" customHeight="1">
      <c r="B19" s="148"/>
      <c r="C19" s="150"/>
      <c r="D19" s="152"/>
      <c r="E19" s="153" t="str">
        <f>IF(Accueil!$B$12="Oui","SOMME DES LOYERS LOA 4 T","-")</f>
        <v>-</v>
      </c>
      <c r="F19" s="153"/>
      <c r="G19" s="39"/>
      <c r="H19" s="79"/>
      <c r="I19" s="36"/>
      <c r="J19" s="36"/>
      <c r="K19" s="36"/>
      <c r="L19" s="36"/>
    </row>
    <row r="20" spans="1:12" ht="17.100000000000001" customHeight="1">
      <c r="E20" s="153" t="str">
        <f>IF(Accueil!$C$12="Oui","SOMME DES LOYERS LOA 8 T","-")</f>
        <v>-</v>
      </c>
      <c r="F20" s="153"/>
      <c r="G20" s="39"/>
      <c r="H20" s="36"/>
      <c r="I20" s="79"/>
      <c r="J20" s="36"/>
      <c r="K20" s="36"/>
      <c r="L20" s="36"/>
    </row>
    <row r="21" spans="1:12" ht="17.100000000000001" customHeight="1">
      <c r="B21" s="14" t="s">
        <v>147</v>
      </c>
      <c r="C21" s="9" t="s">
        <v>6</v>
      </c>
      <c r="D21" s="9" t="s">
        <v>7</v>
      </c>
      <c r="E21" s="153" t="str">
        <f>IF(Accueil!$D$12="Oui","SOMME DES LOYERS LOA 12 T","-")</f>
        <v>SOMME DES LOYERS LOA 12 T</v>
      </c>
      <c r="F21" s="153"/>
      <c r="G21" s="39"/>
      <c r="H21" s="36"/>
      <c r="I21" s="36"/>
      <c r="J21" s="79"/>
      <c r="K21" s="36"/>
      <c r="L21" s="36"/>
    </row>
    <row r="22" spans="1:12" ht="17.100000000000001" customHeight="1">
      <c r="A22" s="136" t="s">
        <v>11</v>
      </c>
      <c r="B22" s="5" t="s">
        <v>18</v>
      </c>
      <c r="C22" s="1">
        <v>250</v>
      </c>
      <c r="D22" s="1"/>
      <c r="E22" s="153" t="str">
        <f>IF(Accueil!$E$12="Oui","SOMME DES LOYERS LOA 16 T","-")</f>
        <v>SOMME DES LOYERS LOA 16 T</v>
      </c>
      <c r="F22" s="153"/>
      <c r="G22" s="39"/>
      <c r="H22" s="36"/>
      <c r="I22" s="36"/>
      <c r="J22" s="36"/>
      <c r="K22" s="37"/>
      <c r="L22" s="36"/>
    </row>
    <row r="23" spans="1:12" ht="17.100000000000001" customHeight="1">
      <c r="A23" s="137"/>
      <c r="B23" s="11" t="s">
        <v>12</v>
      </c>
      <c r="C23" s="1">
        <v>250</v>
      </c>
      <c r="D23" s="1"/>
      <c r="E23" s="153" t="str">
        <f>IF(Accueil!$F$12="Oui","SOMME DES LOYERS LOA 20 T","-")</f>
        <v>SOMME DES LOYERS LOA 20 T</v>
      </c>
      <c r="F23" s="153"/>
      <c r="G23" s="39"/>
      <c r="H23" s="36"/>
      <c r="I23" s="36"/>
      <c r="J23" s="36"/>
      <c r="K23" s="36"/>
      <c r="L23" s="77"/>
    </row>
    <row r="24" spans="1:12" ht="17.100000000000001" customHeight="1">
      <c r="A24" s="14" t="s">
        <v>162</v>
      </c>
      <c r="B24" s="33" t="s">
        <v>158</v>
      </c>
      <c r="C24" s="92" t="s">
        <v>163</v>
      </c>
      <c r="D24" s="91"/>
    </row>
    <row r="25" spans="1:12" ht="17.100000000000001" customHeight="1">
      <c r="B25" s="138" t="s">
        <v>182</v>
      </c>
      <c r="C25" s="139"/>
      <c r="D25" s="140"/>
    </row>
    <row r="26" spans="1:12" ht="17.100000000000001" customHeight="1">
      <c r="B26" s="141"/>
      <c r="C26" s="142"/>
      <c r="D26" s="143"/>
    </row>
    <row r="27" spans="1:12" ht="17.100000000000001" customHeight="1">
      <c r="B27" s="141"/>
      <c r="C27" s="142"/>
      <c r="D27" s="143"/>
    </row>
    <row r="28" spans="1:12" ht="17.100000000000001" customHeight="1">
      <c r="B28" s="141"/>
      <c r="C28" s="142"/>
      <c r="D28" s="143"/>
    </row>
    <row r="29" spans="1:12" ht="17.100000000000001" customHeight="1">
      <c r="B29" s="141"/>
      <c r="C29" s="142"/>
      <c r="D29" s="143"/>
    </row>
    <row r="30" spans="1:12" ht="17.100000000000001" customHeight="1">
      <c r="B30" s="141"/>
      <c r="C30" s="142"/>
      <c r="D30" s="143"/>
    </row>
    <row r="31" spans="1:12" ht="17.100000000000001" customHeight="1">
      <c r="B31" s="141"/>
      <c r="C31" s="142"/>
      <c r="D31" s="143"/>
    </row>
    <row r="32" spans="1:12" ht="17.100000000000001" customHeight="1">
      <c r="B32" s="144"/>
      <c r="C32" s="145"/>
      <c r="D32" s="146"/>
    </row>
  </sheetData>
  <mergeCells count="28">
    <mergeCell ref="E23:F23"/>
    <mergeCell ref="E7:L7"/>
    <mergeCell ref="E1:L1"/>
    <mergeCell ref="E2:L2"/>
    <mergeCell ref="G4:L4"/>
    <mergeCell ref="F5:L5"/>
    <mergeCell ref="E13:L13"/>
    <mergeCell ref="E22:F22"/>
    <mergeCell ref="E19:F19"/>
    <mergeCell ref="E20:F20"/>
    <mergeCell ref="E21:F21"/>
    <mergeCell ref="E18:F18"/>
    <mergeCell ref="E8:F8"/>
    <mergeCell ref="E9:F9"/>
    <mergeCell ref="E10:F10"/>
    <mergeCell ref="E11:F11"/>
    <mergeCell ref="C5:D5"/>
    <mergeCell ref="C6:D6"/>
    <mergeCell ref="A22:A23"/>
    <mergeCell ref="B25:D32"/>
    <mergeCell ref="B1:D1"/>
    <mergeCell ref="B2:D2"/>
    <mergeCell ref="B16:B17"/>
    <mergeCell ref="C16:C17"/>
    <mergeCell ref="B18:B19"/>
    <mergeCell ref="C18:C19"/>
    <mergeCell ref="D16:D17"/>
    <mergeCell ref="D18:D19"/>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L32"/>
  <sheetViews>
    <sheetView topLeftCell="A4" workbookViewId="0">
      <selection activeCell="B35" sqref="B35"/>
    </sheetView>
  </sheetViews>
  <sheetFormatPr baseColWidth="10" defaultColWidth="11.42578125" defaultRowHeight="15"/>
  <cols>
    <col min="1" max="1" width="4.140625" style="32" bestFit="1" customWidth="1"/>
    <col min="2" max="2" width="40.42578125" style="32" customWidth="1"/>
    <col min="3" max="3" width="14.85546875" style="32" bestFit="1" customWidth="1"/>
    <col min="4" max="4" width="80.7109375" style="32" customWidth="1"/>
    <col min="5" max="5" width="20" style="32" bestFit="1" customWidth="1"/>
    <col min="6" max="6" width="11.140625" style="32" bestFit="1" customWidth="1"/>
    <col min="7" max="7" width="19.5703125" style="32" customWidth="1"/>
    <col min="8" max="12" width="18.42578125" style="32" customWidth="1"/>
    <col min="13" max="16384" width="11.42578125" style="32"/>
  </cols>
  <sheetData>
    <row r="1" spans="1:12" ht="17.100000000000001" customHeight="1">
      <c r="B1" s="124" t="str">
        <f>Options!A1</f>
        <v>AO/TERRA URBA-1</v>
      </c>
      <c r="C1" s="124"/>
      <c r="D1" s="124"/>
      <c r="E1" s="124" t="str">
        <f>B1</f>
        <v>AO/TERRA URBA-1</v>
      </c>
      <c r="F1" s="124"/>
      <c r="G1" s="124"/>
      <c r="H1" s="124"/>
      <c r="I1" s="124"/>
      <c r="J1" s="124"/>
      <c r="K1" s="124"/>
      <c r="L1" s="124"/>
    </row>
    <row r="2" spans="1:12" ht="17.100000000000001" customHeight="1">
      <c r="B2" s="125" t="s">
        <v>19</v>
      </c>
      <c r="C2" s="125"/>
      <c r="D2" s="125"/>
      <c r="E2" s="125" t="s">
        <v>22</v>
      </c>
      <c r="F2" s="125"/>
      <c r="G2" s="125"/>
      <c r="H2" s="125"/>
      <c r="I2" s="125"/>
      <c r="J2" s="125"/>
      <c r="K2" s="125"/>
      <c r="L2" s="125"/>
    </row>
    <row r="3" spans="1:12" ht="17.100000000000001" customHeight="1" thickBot="1"/>
    <row r="4" spans="1:12" ht="17.100000000000001" customHeight="1" thickBot="1">
      <c r="A4" s="31">
        <v>1</v>
      </c>
      <c r="B4" s="4" t="str">
        <f>"MATERIEL N°" &amp;$A$4</f>
        <v>MATERIEL N°1</v>
      </c>
      <c r="C4" s="33" t="s">
        <v>9</v>
      </c>
      <c r="D4" s="33"/>
      <c r="E4" s="52" t="str">
        <f>"MATERIEL N°" &amp;$A$4</f>
        <v>MATERIEL N°1</v>
      </c>
      <c r="F4" s="33" t="s">
        <v>9</v>
      </c>
      <c r="G4" s="157"/>
      <c r="H4" s="158"/>
      <c r="I4" s="158"/>
      <c r="J4" s="158"/>
      <c r="K4" s="158"/>
      <c r="L4" s="159"/>
    </row>
    <row r="5" spans="1:12" ht="17.100000000000001" customHeight="1">
      <c r="B5" s="33" t="s">
        <v>0</v>
      </c>
      <c r="C5" s="123" t="s">
        <v>183</v>
      </c>
      <c r="D5" s="123"/>
      <c r="E5" s="40" t="s">
        <v>0</v>
      </c>
      <c r="F5" s="126" t="str">
        <f>C5</f>
        <v>IMPRIMANTE LOCALE A4 N&amp;B AVEC SCAN A PLAT</v>
      </c>
      <c r="G5" s="127"/>
      <c r="H5" s="127"/>
      <c r="I5" s="127"/>
      <c r="J5" s="127"/>
      <c r="K5" s="127"/>
      <c r="L5" s="127"/>
    </row>
    <row r="6" spans="1:12" ht="17.100000000000001" customHeight="1">
      <c r="B6" s="33" t="s">
        <v>1</v>
      </c>
      <c r="C6" s="134">
        <v>2</v>
      </c>
      <c r="D6" s="135"/>
      <c r="E6" s="34"/>
      <c r="F6" s="34"/>
      <c r="G6" s="34"/>
    </row>
    <row r="7" spans="1:12" ht="17.100000000000001" customHeight="1">
      <c r="E7" s="154" t="s">
        <v>71</v>
      </c>
      <c r="F7" s="155"/>
      <c r="G7" s="155"/>
      <c r="H7" s="155"/>
      <c r="I7" s="155"/>
      <c r="J7" s="155"/>
      <c r="K7" s="155"/>
      <c r="L7" s="156"/>
    </row>
    <row r="8" spans="1:12" ht="17.100000000000001" customHeight="1">
      <c r="B8" s="14" t="s">
        <v>8</v>
      </c>
      <c r="C8" s="97" t="s">
        <v>6</v>
      </c>
      <c r="D8" s="97" t="s">
        <v>7</v>
      </c>
      <c r="E8" s="160" t="s">
        <v>25</v>
      </c>
      <c r="F8" s="161"/>
      <c r="G8" s="38" t="s">
        <v>142</v>
      </c>
      <c r="H8" s="38" t="str">
        <f>[1]Accueil!$B$13</f>
        <v>-</v>
      </c>
      <c r="I8" s="38" t="str">
        <f>[1]Accueil!$C$13</f>
        <v>-</v>
      </c>
      <c r="J8" s="38" t="str">
        <f>[1]Accueil!$D$13</f>
        <v>-</v>
      </c>
      <c r="K8" s="38" t="str">
        <f>[1]Accueil!$E$13</f>
        <v>-</v>
      </c>
      <c r="L8" s="38" t="str">
        <f>[1]Accueil!$F$13</f>
        <v>LOA 20 Trimestres</v>
      </c>
    </row>
    <row r="9" spans="1:12" ht="17.100000000000001" customHeight="1">
      <c r="B9" s="33" t="s">
        <v>2</v>
      </c>
      <c r="C9" s="96">
        <v>20</v>
      </c>
      <c r="D9" s="96"/>
      <c r="E9" s="120" t="str">
        <f>"Matériel n°" &amp;$A$4</f>
        <v>Matériel n°1</v>
      </c>
      <c r="F9" s="122"/>
      <c r="G9" s="96"/>
      <c r="H9" s="93"/>
      <c r="I9" s="96"/>
      <c r="J9" s="96"/>
      <c r="K9" s="96"/>
      <c r="L9" s="96"/>
    </row>
    <row r="10" spans="1:12" ht="17.100000000000001" customHeight="1">
      <c r="B10" s="33" t="s">
        <v>15</v>
      </c>
      <c r="C10" s="96">
        <v>128</v>
      </c>
      <c r="D10" s="96"/>
      <c r="E10" s="120" t="s">
        <v>146</v>
      </c>
      <c r="F10" s="122"/>
      <c r="G10" s="96"/>
      <c r="H10" s="93"/>
      <c r="I10" s="96"/>
      <c r="J10" s="96"/>
      <c r="K10" s="96"/>
      <c r="L10" s="96"/>
    </row>
    <row r="11" spans="1:12" ht="17.100000000000001" customHeight="1">
      <c r="B11" s="33" t="s">
        <v>18</v>
      </c>
      <c r="C11" s="96">
        <v>250</v>
      </c>
      <c r="D11" s="96"/>
      <c r="E11" s="2"/>
      <c r="F11" s="2"/>
      <c r="G11" s="2"/>
      <c r="H11" s="2"/>
      <c r="I11" s="2"/>
      <c r="J11" s="2"/>
      <c r="K11" s="2"/>
      <c r="L11" s="2"/>
    </row>
    <row r="12" spans="1:12" ht="17.100000000000001" customHeight="1">
      <c r="B12" s="33" t="s">
        <v>3</v>
      </c>
      <c r="C12" s="96">
        <v>50</v>
      </c>
      <c r="D12" s="96"/>
      <c r="E12" s="153" t="s">
        <v>72</v>
      </c>
      <c r="F12" s="153"/>
      <c r="G12" s="153"/>
      <c r="H12" s="153"/>
      <c r="I12" s="153"/>
      <c r="J12" s="153"/>
      <c r="K12" s="153"/>
      <c r="L12" s="153"/>
    </row>
    <row r="13" spans="1:12" ht="17.100000000000001" customHeight="1">
      <c r="B13" s="33" t="s">
        <v>4</v>
      </c>
      <c r="C13" s="96">
        <v>300</v>
      </c>
      <c r="D13" s="96"/>
      <c r="E13" s="38" t="s">
        <v>26</v>
      </c>
      <c r="F13" s="38" t="s">
        <v>27</v>
      </c>
      <c r="G13" s="38" t="s">
        <v>142</v>
      </c>
      <c r="H13" s="38" t="str">
        <f>[1]Accueil!$B$13</f>
        <v>-</v>
      </c>
      <c r="I13" s="38" t="str">
        <f>[1]Accueil!$C$13</f>
        <v>-</v>
      </c>
      <c r="J13" s="38" t="str">
        <f>[1]Accueil!$D$13</f>
        <v>-</v>
      </c>
      <c r="K13" s="38" t="str">
        <f>[1]Accueil!$E$13</f>
        <v>-</v>
      </c>
      <c r="L13" s="38" t="str">
        <f>[1]Accueil!$F$13</f>
        <v>LOA 20 Trimestres</v>
      </c>
    </row>
    <row r="14" spans="1:12" ht="17.100000000000001" customHeight="1">
      <c r="E14" s="93" t="str">
        <f>"Matériel n°" &amp;$A$4</f>
        <v>Matériel n°1</v>
      </c>
      <c r="F14" s="96">
        <v>2</v>
      </c>
      <c r="G14" s="96"/>
      <c r="H14" s="96"/>
      <c r="I14" s="96"/>
      <c r="J14" s="96"/>
      <c r="K14" s="96"/>
      <c r="L14" s="96"/>
    </row>
    <row r="15" spans="1:12" ht="17.100000000000001" customHeight="1">
      <c r="B15" s="14" t="s">
        <v>5</v>
      </c>
      <c r="C15" s="97" t="s">
        <v>10</v>
      </c>
      <c r="D15" s="97" t="s">
        <v>7</v>
      </c>
      <c r="E15" s="93" t="s">
        <v>146</v>
      </c>
      <c r="F15" s="96">
        <v>0</v>
      </c>
      <c r="G15" s="96"/>
      <c r="H15" s="96"/>
      <c r="I15" s="96"/>
      <c r="J15" s="96"/>
      <c r="K15" s="96"/>
      <c r="L15" s="96"/>
    </row>
    <row r="16" spans="1:12" ht="17.100000000000001" customHeight="1">
      <c r="B16" s="147" t="s">
        <v>81</v>
      </c>
      <c r="C16" s="149" t="s">
        <v>144</v>
      </c>
      <c r="D16" s="151"/>
      <c r="E16" s="153" t="s">
        <v>29</v>
      </c>
      <c r="F16" s="153"/>
      <c r="G16" s="94"/>
      <c r="H16" s="36"/>
      <c r="I16" s="36"/>
      <c r="J16" s="36"/>
      <c r="K16" s="36"/>
      <c r="L16" s="36"/>
    </row>
    <row r="17" spans="1:12" ht="17.100000000000001" customHeight="1">
      <c r="B17" s="148"/>
      <c r="C17" s="150"/>
      <c r="D17" s="152"/>
      <c r="E17" s="153" t="str">
        <f>IF([1]Accueil!$B$12="Oui","SOMME DES LOYERS LOA 4 T","-")</f>
        <v>-</v>
      </c>
      <c r="F17" s="153"/>
      <c r="G17" s="39"/>
      <c r="H17" s="96"/>
      <c r="I17" s="36"/>
      <c r="J17" s="36"/>
      <c r="K17" s="36"/>
      <c r="L17" s="36"/>
    </row>
    <row r="18" spans="1:12" ht="17.100000000000001" customHeight="1">
      <c r="B18" s="147" t="s">
        <v>134</v>
      </c>
      <c r="C18" s="149" t="s">
        <v>144</v>
      </c>
      <c r="D18" s="151"/>
      <c r="E18" s="153" t="str">
        <f>IF([1]Accueil!$C$12="Oui","SOMME DES LOYERS LOA 8 T","-")</f>
        <v>-</v>
      </c>
      <c r="F18" s="153"/>
      <c r="G18" s="39"/>
      <c r="H18" s="36"/>
      <c r="I18" s="96"/>
      <c r="J18" s="36"/>
      <c r="K18" s="36"/>
      <c r="L18" s="36"/>
    </row>
    <row r="19" spans="1:12" ht="17.100000000000001" customHeight="1">
      <c r="B19" s="148"/>
      <c r="C19" s="150"/>
      <c r="D19" s="152"/>
      <c r="E19" s="153" t="str">
        <f>IF([1]Accueil!$D$12="Oui","SOMME DES LOYERS LOA 12 T","-")</f>
        <v>-</v>
      </c>
      <c r="F19" s="153"/>
      <c r="G19" s="39"/>
      <c r="H19" s="36"/>
      <c r="I19" s="36"/>
      <c r="J19" s="96"/>
      <c r="K19" s="36"/>
      <c r="L19" s="36"/>
    </row>
    <row r="20" spans="1:12" ht="17.100000000000001" customHeight="1">
      <c r="E20" s="153" t="str">
        <f>IF([1]Accueil!$E$12="Oui","SOMME DES LOYERS LOA 16 T","-")</f>
        <v>-</v>
      </c>
      <c r="F20" s="153"/>
      <c r="G20" s="39"/>
      <c r="H20" s="36"/>
      <c r="I20" s="36"/>
      <c r="J20" s="36"/>
      <c r="K20" s="37"/>
      <c r="L20" s="36"/>
    </row>
    <row r="21" spans="1:12" ht="17.100000000000001" customHeight="1">
      <c r="B21" s="14" t="s">
        <v>147</v>
      </c>
      <c r="C21" s="97" t="s">
        <v>6</v>
      </c>
      <c r="D21" s="97" t="s">
        <v>7</v>
      </c>
      <c r="E21" s="153" t="str">
        <f>IF([1]Accueil!$F$12="Oui","SOMME DES LOYERS LOA 20 T","-")</f>
        <v>SOMME DES LOYERS LOA 20 T</v>
      </c>
      <c r="F21" s="153"/>
      <c r="G21" s="39"/>
      <c r="H21" s="36"/>
      <c r="I21" s="36"/>
      <c r="J21" s="36"/>
      <c r="K21" s="36"/>
      <c r="L21" s="93"/>
    </row>
    <row r="22" spans="1:12" ht="17.100000000000001" customHeight="1">
      <c r="A22" s="136" t="s">
        <v>11</v>
      </c>
      <c r="B22" s="33" t="s">
        <v>18</v>
      </c>
      <c r="C22" s="96">
        <v>250</v>
      </c>
      <c r="D22" s="96"/>
    </row>
    <row r="23" spans="1:12" ht="17.100000000000001" customHeight="1">
      <c r="A23" s="137"/>
      <c r="B23" s="35" t="s">
        <v>12</v>
      </c>
      <c r="C23" s="96">
        <v>250</v>
      </c>
      <c r="D23" s="96"/>
    </row>
    <row r="24" spans="1:12" ht="17.100000000000001" customHeight="1">
      <c r="B24" s="138" t="s">
        <v>184</v>
      </c>
      <c r="C24" s="139"/>
      <c r="D24" s="140"/>
    </row>
    <row r="25" spans="1:12" ht="17.100000000000001" customHeight="1">
      <c r="B25" s="141"/>
      <c r="C25" s="142"/>
      <c r="D25" s="143"/>
    </row>
    <row r="26" spans="1:12" ht="17.100000000000001" customHeight="1">
      <c r="B26" s="141"/>
      <c r="C26" s="142"/>
      <c r="D26" s="143"/>
    </row>
    <row r="27" spans="1:12" ht="17.100000000000001" customHeight="1">
      <c r="B27" s="141"/>
      <c r="C27" s="142"/>
      <c r="D27" s="143"/>
    </row>
    <row r="28" spans="1:12" ht="17.100000000000001" customHeight="1">
      <c r="B28" s="141"/>
      <c r="C28" s="142"/>
      <c r="D28" s="143"/>
    </row>
    <row r="29" spans="1:12" ht="17.100000000000001" customHeight="1">
      <c r="B29" s="141"/>
      <c r="C29" s="142"/>
      <c r="D29" s="143"/>
    </row>
    <row r="30" spans="1:12" ht="17.100000000000001" customHeight="1">
      <c r="B30" s="141"/>
      <c r="C30" s="142"/>
      <c r="D30" s="143"/>
    </row>
    <row r="31" spans="1:12" ht="17.100000000000001" customHeight="1">
      <c r="B31" s="144"/>
      <c r="C31" s="145"/>
      <c r="D31" s="146"/>
    </row>
    <row r="32" spans="1:12" ht="17.100000000000001" customHeight="1"/>
  </sheetData>
  <mergeCells count="27">
    <mergeCell ref="E20:F20"/>
    <mergeCell ref="E21:F21"/>
    <mergeCell ref="A22:A23"/>
    <mergeCell ref="B24:D31"/>
    <mergeCell ref="B16:B17"/>
    <mergeCell ref="C16:C17"/>
    <mergeCell ref="D16:D17"/>
    <mergeCell ref="E16:F16"/>
    <mergeCell ref="E17:F17"/>
    <mergeCell ref="B18:B19"/>
    <mergeCell ref="C18:C19"/>
    <mergeCell ref="D18:D19"/>
    <mergeCell ref="E18:F18"/>
    <mergeCell ref="E19:F19"/>
    <mergeCell ref="E12:L12"/>
    <mergeCell ref="B1:D1"/>
    <mergeCell ref="E1:L1"/>
    <mergeCell ref="B2:D2"/>
    <mergeCell ref="E2:L2"/>
    <mergeCell ref="G4:L4"/>
    <mergeCell ref="C5:D5"/>
    <mergeCell ref="F5:L5"/>
    <mergeCell ref="C6:D6"/>
    <mergeCell ref="E7:L7"/>
    <mergeCell ref="E8:F8"/>
    <mergeCell ref="E9:F9"/>
    <mergeCell ref="E10:F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5" tint="-0.499984740745262"/>
  </sheetPr>
  <dimension ref="A1:L34"/>
  <sheetViews>
    <sheetView showWhiteSpace="0" view="pageLayout" topLeftCell="A3" zoomScale="85" zoomScalePageLayoutView="85" workbookViewId="0">
      <selection activeCell="D19" sqref="D19:D20"/>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style="32" bestFit="1" customWidth="1"/>
    <col min="6" max="6" width="11.140625" style="32" bestFit="1" customWidth="1"/>
    <col min="7" max="11" width="17.5703125" style="32" customWidth="1"/>
    <col min="12" max="12" width="17.5703125" customWidth="1"/>
  </cols>
  <sheetData>
    <row r="1" spans="1:12" s="3" customFormat="1" ht="17.100000000000001" customHeight="1">
      <c r="B1" s="124" t="str">
        <f>Accueil!A7</f>
        <v>AO/TERRA URBA-1</v>
      </c>
      <c r="C1" s="124"/>
      <c r="D1" s="124"/>
      <c r="E1" s="124" t="str">
        <f>Accueil!A7</f>
        <v>AO/TERRA URBA-1</v>
      </c>
      <c r="F1" s="124"/>
      <c r="G1" s="124"/>
      <c r="H1" s="124"/>
      <c r="I1" s="124"/>
      <c r="J1" s="124"/>
      <c r="K1" s="124"/>
      <c r="L1" s="124"/>
    </row>
    <row r="2" spans="1:12" s="3" customFormat="1" ht="17.100000000000001" customHeight="1">
      <c r="B2" s="125" t="s">
        <v>19</v>
      </c>
      <c r="C2" s="125"/>
      <c r="D2" s="125"/>
      <c r="E2" s="125" t="s">
        <v>22</v>
      </c>
      <c r="F2" s="125"/>
      <c r="G2" s="125"/>
      <c r="H2" s="125"/>
      <c r="I2" s="125"/>
      <c r="J2" s="125"/>
      <c r="K2" s="125"/>
      <c r="L2" s="125"/>
    </row>
    <row r="3" spans="1:12" s="3" customFormat="1" ht="17.100000000000001" customHeight="1" thickBot="1">
      <c r="E3" s="32"/>
      <c r="F3" s="32"/>
      <c r="G3" s="32"/>
      <c r="H3" s="32"/>
      <c r="I3" s="32"/>
      <c r="J3" s="32"/>
      <c r="K3" s="32"/>
      <c r="L3" s="32"/>
    </row>
    <row r="4" spans="1:12" s="3" customFormat="1" ht="17.100000000000001" customHeight="1" thickBot="1">
      <c r="A4" s="31">
        <v>2</v>
      </c>
      <c r="B4" s="4" t="str">
        <f>"MATERIEL N°" &amp;$A$4</f>
        <v>MATERIEL N°2</v>
      </c>
      <c r="C4" s="5" t="s">
        <v>9</v>
      </c>
      <c r="D4" s="5"/>
      <c r="E4" s="41" t="str">
        <f>"MATERIEL N°" &amp;$A$4</f>
        <v>MATERIEL N°2</v>
      </c>
      <c r="F4" s="33" t="s">
        <v>9</v>
      </c>
      <c r="G4" s="157"/>
      <c r="H4" s="158"/>
      <c r="I4" s="158"/>
      <c r="J4" s="158"/>
      <c r="K4" s="158"/>
      <c r="L4" s="159"/>
    </row>
    <row r="5" spans="1:12" s="3" customFormat="1" ht="17.100000000000001" customHeight="1">
      <c r="B5" s="5" t="s">
        <v>0</v>
      </c>
      <c r="C5" s="123" t="s">
        <v>65</v>
      </c>
      <c r="D5" s="123"/>
      <c r="E5" s="40" t="s">
        <v>0</v>
      </c>
      <c r="F5" s="126" t="str">
        <f>C5</f>
        <v>MFP LOCAL A4 N&amp;B</v>
      </c>
      <c r="G5" s="127"/>
      <c r="H5" s="127"/>
      <c r="I5" s="127"/>
      <c r="J5" s="127"/>
      <c r="K5" s="127"/>
      <c r="L5" s="127"/>
    </row>
    <row r="6" spans="1:12" s="3" customFormat="1" ht="17.100000000000001" customHeight="1">
      <c r="B6" s="5" t="s">
        <v>1</v>
      </c>
      <c r="C6" s="134">
        <v>2</v>
      </c>
      <c r="D6" s="135"/>
      <c r="E6" s="34"/>
      <c r="F6" s="34"/>
      <c r="G6" s="34"/>
      <c r="H6" s="32"/>
      <c r="I6" s="32"/>
      <c r="J6" s="32"/>
      <c r="K6" s="32"/>
      <c r="L6" s="32"/>
    </row>
    <row r="7" spans="1:12" s="3" customFormat="1" ht="17.100000000000001" customHeight="1">
      <c r="E7" s="154" t="s">
        <v>71</v>
      </c>
      <c r="F7" s="155"/>
      <c r="G7" s="155"/>
      <c r="H7" s="155"/>
      <c r="I7" s="155"/>
      <c r="J7" s="155"/>
      <c r="K7" s="155"/>
      <c r="L7" s="156"/>
    </row>
    <row r="8" spans="1:12" s="3" customFormat="1" ht="17.100000000000001" customHeight="1">
      <c r="B8" s="14" t="s">
        <v>8</v>
      </c>
      <c r="C8" s="26" t="s">
        <v>6</v>
      </c>
      <c r="D8" s="26" t="s">
        <v>7</v>
      </c>
      <c r="E8" s="160" t="s">
        <v>25</v>
      </c>
      <c r="F8" s="161"/>
      <c r="G8" s="38" t="s">
        <v>142</v>
      </c>
      <c r="H8" s="38" t="str">
        <f>Accueil!$B$13</f>
        <v>-</v>
      </c>
      <c r="I8" s="38" t="str">
        <f>Accueil!$C$13</f>
        <v>-</v>
      </c>
      <c r="J8" s="38" t="str">
        <f>Accueil!$D$13</f>
        <v>LOA 12 Trimestres</v>
      </c>
      <c r="K8" s="38" t="str">
        <f>Accueil!$E$13</f>
        <v>LOA 16 Trimestres</v>
      </c>
      <c r="L8" s="38" t="str">
        <f>Accueil!$F$13</f>
        <v>LOA 20 Trimestres</v>
      </c>
    </row>
    <row r="9" spans="1:12" s="3" customFormat="1" ht="17.100000000000001" customHeight="1">
      <c r="B9" s="15" t="s">
        <v>2</v>
      </c>
      <c r="C9" s="25">
        <v>20</v>
      </c>
      <c r="D9" s="25"/>
      <c r="E9" s="120" t="str">
        <f>"Matériel n°" &amp;$A$4</f>
        <v>Matériel n°2</v>
      </c>
      <c r="F9" s="122"/>
      <c r="G9" s="79"/>
      <c r="H9" s="77"/>
      <c r="I9" s="79"/>
      <c r="J9" s="79"/>
      <c r="K9" s="79"/>
      <c r="L9" s="79"/>
    </row>
    <row r="10" spans="1:12" s="3" customFormat="1" ht="17.100000000000001" customHeight="1">
      <c r="B10" s="5" t="s">
        <v>16</v>
      </c>
      <c r="C10" s="25">
        <v>20</v>
      </c>
      <c r="D10" s="25"/>
      <c r="E10" s="120" t="s">
        <v>146</v>
      </c>
      <c r="F10" s="122"/>
      <c r="G10" s="79"/>
      <c r="H10" s="77"/>
      <c r="I10" s="79"/>
      <c r="J10" s="79"/>
      <c r="K10" s="79"/>
      <c r="L10" s="79"/>
    </row>
    <row r="11" spans="1:12" s="3" customFormat="1" ht="17.100000000000001" customHeight="1">
      <c r="B11" s="5" t="s">
        <v>15</v>
      </c>
      <c r="C11" s="25">
        <v>512</v>
      </c>
      <c r="D11" s="24"/>
      <c r="E11" s="120" t="s">
        <v>149</v>
      </c>
      <c r="F11" s="122"/>
      <c r="G11" s="79"/>
      <c r="H11" s="77"/>
      <c r="I11" s="79"/>
      <c r="J11" s="79"/>
      <c r="K11" s="79"/>
      <c r="L11" s="79"/>
    </row>
    <row r="12" spans="1:12" s="3" customFormat="1" ht="17.100000000000001" customHeight="1">
      <c r="B12" s="5" t="s">
        <v>18</v>
      </c>
      <c r="C12" s="25">
        <v>250</v>
      </c>
      <c r="D12" s="25"/>
      <c r="E12" s="120" t="s">
        <v>150</v>
      </c>
      <c r="F12" s="122"/>
      <c r="G12" s="79"/>
      <c r="H12" s="77"/>
      <c r="I12" s="79"/>
      <c r="J12" s="79"/>
      <c r="K12" s="79"/>
      <c r="L12" s="79"/>
    </row>
    <row r="13" spans="1:12" s="3" customFormat="1" ht="17.100000000000001" customHeight="1">
      <c r="B13" s="5" t="s">
        <v>3</v>
      </c>
      <c r="C13" s="25">
        <v>1</v>
      </c>
      <c r="D13" s="25"/>
      <c r="E13" s="120" t="s">
        <v>164</v>
      </c>
      <c r="F13" s="122"/>
      <c r="G13" s="96"/>
      <c r="H13" s="93"/>
      <c r="I13" s="96"/>
      <c r="J13" s="96"/>
      <c r="K13" s="96"/>
      <c r="L13" s="96"/>
    </row>
    <row r="14" spans="1:12" s="3" customFormat="1" ht="17.100000000000001" customHeight="1">
      <c r="B14" s="5" t="s">
        <v>4</v>
      </c>
      <c r="C14" s="25">
        <v>251</v>
      </c>
      <c r="D14" s="25"/>
      <c r="E14" s="80"/>
      <c r="F14" s="80"/>
      <c r="G14" s="80"/>
      <c r="H14" s="80"/>
      <c r="I14" s="80"/>
      <c r="J14" s="80"/>
      <c r="K14" s="80"/>
      <c r="L14" s="80"/>
    </row>
    <row r="15" spans="1:12" s="3" customFormat="1" ht="17.100000000000001" customHeight="1">
      <c r="E15" s="153" t="s">
        <v>72</v>
      </c>
      <c r="F15" s="153"/>
      <c r="G15" s="153"/>
      <c r="H15" s="153"/>
      <c r="I15" s="153"/>
      <c r="J15" s="153"/>
      <c r="K15" s="153"/>
      <c r="L15" s="153"/>
    </row>
    <row r="16" spans="1:12" s="3" customFormat="1" ht="17.100000000000001" customHeight="1">
      <c r="B16" s="14" t="s">
        <v>5</v>
      </c>
      <c r="C16" s="76" t="s">
        <v>10</v>
      </c>
      <c r="D16" s="76" t="s">
        <v>7</v>
      </c>
      <c r="E16" s="38" t="s">
        <v>26</v>
      </c>
      <c r="F16" s="38" t="s">
        <v>27</v>
      </c>
      <c r="G16" s="38" t="s">
        <v>142</v>
      </c>
      <c r="H16" s="38" t="str">
        <f>Accueil!$B$13</f>
        <v>-</v>
      </c>
      <c r="I16" s="38" t="str">
        <f>Accueil!$C$13</f>
        <v>-</v>
      </c>
      <c r="J16" s="38" t="str">
        <f>Accueil!$D$13</f>
        <v>LOA 12 Trimestres</v>
      </c>
      <c r="K16" s="38" t="str">
        <f>Accueil!$E$13</f>
        <v>LOA 16 Trimestres</v>
      </c>
      <c r="L16" s="38" t="str">
        <f>Accueil!$F$13</f>
        <v>LOA 20 Trimestres</v>
      </c>
    </row>
    <row r="17" spans="1:12" s="3" customFormat="1" ht="17.100000000000001" customHeight="1">
      <c r="B17" s="147" t="s">
        <v>81</v>
      </c>
      <c r="C17" s="149" t="s">
        <v>144</v>
      </c>
      <c r="D17" s="151"/>
      <c r="E17" s="77" t="str">
        <f>"Matériel n°" &amp;$A$4</f>
        <v>Matériel n°2</v>
      </c>
      <c r="F17" s="79">
        <f>C6</f>
        <v>2</v>
      </c>
      <c r="G17" s="79"/>
      <c r="H17" s="79"/>
      <c r="I17" s="79"/>
      <c r="J17" s="79"/>
      <c r="K17" s="79"/>
      <c r="L17" s="79"/>
    </row>
    <row r="18" spans="1:12" s="3" customFormat="1" ht="17.100000000000001" customHeight="1">
      <c r="B18" s="148"/>
      <c r="C18" s="150"/>
      <c r="D18" s="152"/>
      <c r="E18" s="86" t="s">
        <v>146</v>
      </c>
      <c r="F18" s="79">
        <v>0</v>
      </c>
      <c r="G18" s="79"/>
      <c r="H18" s="79"/>
      <c r="I18" s="79"/>
      <c r="J18" s="79"/>
      <c r="K18" s="79"/>
      <c r="L18" s="79"/>
    </row>
    <row r="19" spans="1:12" s="3" customFormat="1" ht="17.100000000000001" customHeight="1">
      <c r="B19" s="147" t="s">
        <v>134</v>
      </c>
      <c r="C19" s="149" t="s">
        <v>144</v>
      </c>
      <c r="D19" s="151"/>
      <c r="E19" s="86" t="s">
        <v>149</v>
      </c>
      <c r="F19" s="79">
        <v>0</v>
      </c>
      <c r="G19" s="79"/>
      <c r="H19" s="79"/>
      <c r="I19" s="79"/>
      <c r="J19" s="79"/>
      <c r="K19" s="79"/>
      <c r="L19" s="79"/>
    </row>
    <row r="20" spans="1:12" s="3" customFormat="1" ht="17.100000000000001" customHeight="1">
      <c r="B20" s="148"/>
      <c r="C20" s="150"/>
      <c r="D20" s="152"/>
      <c r="E20" s="86" t="s">
        <v>150</v>
      </c>
      <c r="F20" s="79">
        <v>0</v>
      </c>
      <c r="G20" s="79"/>
      <c r="H20" s="79"/>
      <c r="I20" s="79"/>
      <c r="J20" s="79"/>
      <c r="K20" s="79"/>
      <c r="L20" s="79"/>
    </row>
    <row r="21" spans="1:12" s="3" customFormat="1" ht="17.100000000000001" customHeight="1">
      <c r="E21" s="93" t="s">
        <v>164</v>
      </c>
      <c r="F21" s="94">
        <v>2</v>
      </c>
      <c r="G21" s="94"/>
      <c r="H21" s="96"/>
      <c r="I21" s="96"/>
      <c r="J21" s="96"/>
      <c r="K21" s="96"/>
      <c r="L21" s="96"/>
    </row>
    <row r="22" spans="1:12" s="3" customFormat="1" ht="17.100000000000001" customHeight="1">
      <c r="B22" s="14" t="s">
        <v>147</v>
      </c>
      <c r="C22" s="26" t="s">
        <v>6</v>
      </c>
      <c r="D22" s="26" t="s">
        <v>7</v>
      </c>
      <c r="E22" s="154" t="s">
        <v>29</v>
      </c>
      <c r="F22" s="156"/>
      <c r="G22" s="78"/>
      <c r="H22" s="36"/>
      <c r="I22" s="36"/>
      <c r="J22" s="36"/>
      <c r="K22" s="36"/>
      <c r="L22" s="36"/>
    </row>
    <row r="23" spans="1:12" s="3" customFormat="1" ht="17.100000000000001" customHeight="1">
      <c r="A23" s="27" t="s">
        <v>11</v>
      </c>
      <c r="B23" s="15" t="s">
        <v>18</v>
      </c>
      <c r="C23" s="25">
        <v>250</v>
      </c>
      <c r="D23" s="25"/>
      <c r="E23" s="154" t="str">
        <f>IF(Accueil!$B$12="Oui","SOMME DES LOYERS LOA 4 T","-")</f>
        <v>-</v>
      </c>
      <c r="F23" s="156"/>
      <c r="G23" s="39"/>
      <c r="H23" s="79"/>
      <c r="I23" s="36"/>
      <c r="J23" s="36"/>
      <c r="K23" s="36"/>
      <c r="L23" s="36"/>
    </row>
    <row r="24" spans="1:12" s="3" customFormat="1" ht="17.100000000000001" customHeight="1">
      <c r="A24" s="28"/>
      <c r="B24" s="12" t="s">
        <v>12</v>
      </c>
      <c r="C24" s="13">
        <v>250</v>
      </c>
      <c r="D24" s="13"/>
      <c r="E24" s="154" t="str">
        <f>IF(Accueil!$C$12="Oui","SOMME DES LOYERS LOA 8 T","-")</f>
        <v>-</v>
      </c>
      <c r="F24" s="156"/>
      <c r="G24" s="39"/>
      <c r="H24" s="36"/>
      <c r="I24" s="79"/>
      <c r="J24" s="36"/>
      <c r="K24" s="36"/>
      <c r="L24" s="36"/>
    </row>
    <row r="25" spans="1:12" s="3" customFormat="1" ht="17.100000000000001" customHeight="1">
      <c r="A25" s="14" t="s">
        <v>67</v>
      </c>
      <c r="B25" s="11" t="s">
        <v>20</v>
      </c>
      <c r="C25" s="88" t="s">
        <v>143</v>
      </c>
      <c r="D25" s="25"/>
      <c r="E25" s="154" t="str">
        <f>IF(Accueil!$D$12="Oui","SOMME DES LOYERS LOA 12 T","-")</f>
        <v>SOMME DES LOYERS LOA 12 T</v>
      </c>
      <c r="F25" s="156"/>
      <c r="G25" s="39"/>
      <c r="H25" s="36"/>
      <c r="I25" s="36"/>
      <c r="J25" s="79"/>
      <c r="K25" s="36"/>
      <c r="L25" s="36"/>
    </row>
    <row r="26" spans="1:12" s="3" customFormat="1" ht="17.100000000000001" customHeight="1">
      <c r="A26" s="14" t="s">
        <v>68</v>
      </c>
      <c r="B26" s="11" t="s">
        <v>66</v>
      </c>
      <c r="C26" s="88" t="s">
        <v>143</v>
      </c>
      <c r="D26" s="25"/>
      <c r="E26" s="154" t="str">
        <f>IF(Accueil!$E$12="Oui","SOMME DES LOYERS LOA 16 T","-")</f>
        <v>SOMME DES LOYERS LOA 16 T</v>
      </c>
      <c r="F26" s="156"/>
      <c r="G26" s="39"/>
      <c r="H26" s="36"/>
      <c r="I26" s="36"/>
      <c r="J26" s="36"/>
      <c r="K26" s="37"/>
      <c r="L26" s="36"/>
    </row>
    <row r="27" spans="1:12" s="3" customFormat="1" ht="17.100000000000001" customHeight="1">
      <c r="A27" s="14" t="s">
        <v>162</v>
      </c>
      <c r="B27" s="35" t="s">
        <v>158</v>
      </c>
      <c r="C27" s="88" t="s">
        <v>143</v>
      </c>
      <c r="D27" s="96"/>
      <c r="E27" s="154" t="str">
        <f>IF(Accueil!$F$12="Oui","SOMME DES LOYERS LOA 20 T","-")</f>
        <v>SOMME DES LOYERS LOA 20 T</v>
      </c>
      <c r="F27" s="156"/>
      <c r="G27" s="39"/>
      <c r="H27" s="36"/>
      <c r="I27" s="36"/>
      <c r="J27" s="36"/>
      <c r="K27" s="36"/>
      <c r="L27" s="77"/>
    </row>
    <row r="28" spans="1:12" s="3" customFormat="1" ht="17.100000000000001" customHeight="1">
      <c r="B28" s="138" t="s">
        <v>189</v>
      </c>
      <c r="C28" s="139"/>
      <c r="D28" s="140"/>
      <c r="E28" s="32"/>
      <c r="F28" s="32"/>
      <c r="G28" s="32"/>
      <c r="H28" s="32"/>
      <c r="I28" s="32"/>
      <c r="J28" s="32"/>
      <c r="K28" s="32"/>
      <c r="L28" s="32"/>
    </row>
    <row r="29" spans="1:12" s="3" customFormat="1" ht="17.100000000000001" customHeight="1">
      <c r="B29" s="141"/>
      <c r="C29" s="142"/>
      <c r="D29" s="143"/>
      <c r="E29" s="32"/>
      <c r="F29" s="32"/>
      <c r="G29" s="32"/>
      <c r="H29" s="32"/>
      <c r="I29" s="32"/>
      <c r="J29" s="32"/>
      <c r="K29" s="32"/>
      <c r="L29" s="32"/>
    </row>
    <row r="30" spans="1:12" s="3" customFormat="1" ht="17.100000000000001" customHeight="1">
      <c r="B30" s="141"/>
      <c r="C30" s="142"/>
      <c r="D30" s="143"/>
      <c r="E30" s="32"/>
      <c r="F30" s="32"/>
      <c r="G30" s="32"/>
      <c r="H30" s="32"/>
      <c r="I30" s="32"/>
      <c r="J30" s="32"/>
      <c r="K30" s="32"/>
      <c r="L30" s="32"/>
    </row>
    <row r="31" spans="1:12" s="3" customFormat="1" ht="17.100000000000001" customHeight="1">
      <c r="B31" s="141"/>
      <c r="C31" s="142"/>
      <c r="D31" s="143"/>
      <c r="E31" s="32"/>
      <c r="F31" s="32"/>
      <c r="G31" s="32"/>
      <c r="H31" s="32"/>
      <c r="I31" s="32"/>
      <c r="J31" s="32"/>
      <c r="K31" s="32"/>
      <c r="L31" s="32"/>
    </row>
    <row r="32" spans="1:12" s="3" customFormat="1" ht="17.100000000000001" customHeight="1">
      <c r="B32" s="144"/>
      <c r="C32" s="145"/>
      <c r="D32" s="146"/>
      <c r="E32" s="32"/>
      <c r="F32" s="32"/>
      <c r="G32" s="32"/>
      <c r="H32" s="32"/>
      <c r="I32" s="32"/>
      <c r="J32" s="32"/>
      <c r="K32" s="32"/>
      <c r="L32" s="32"/>
    </row>
    <row r="33" spans="12:12">
      <c r="L33" s="32"/>
    </row>
    <row r="34" spans="12:12">
      <c r="L34" s="32"/>
    </row>
  </sheetData>
  <mergeCells count="29">
    <mergeCell ref="E13:F13"/>
    <mergeCell ref="E27:F27"/>
    <mergeCell ref="B28:D32"/>
    <mergeCell ref="C5:D5"/>
    <mergeCell ref="C6:D6"/>
    <mergeCell ref="F5:L5"/>
    <mergeCell ref="E7:L7"/>
    <mergeCell ref="E11:F11"/>
    <mergeCell ref="E12:F12"/>
    <mergeCell ref="E8:F8"/>
    <mergeCell ref="E9:F9"/>
    <mergeCell ref="E10:F10"/>
    <mergeCell ref="E15:L15"/>
    <mergeCell ref="E23:F23"/>
    <mergeCell ref="E24:F24"/>
    <mergeCell ref="E25:F25"/>
    <mergeCell ref="B1:D1"/>
    <mergeCell ref="B2:D2"/>
    <mergeCell ref="E1:L1"/>
    <mergeCell ref="E2:L2"/>
    <mergeCell ref="G4:L4"/>
    <mergeCell ref="E26:F26"/>
    <mergeCell ref="E22:F22"/>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7" tint="-0.499984740745262"/>
  </sheetPr>
  <dimension ref="A1:L34"/>
  <sheetViews>
    <sheetView view="pageLayout" topLeftCell="A13" workbookViewId="0">
      <selection activeCell="D24" sqref="D24"/>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12" width="18.140625" customWidth="1"/>
  </cols>
  <sheetData>
    <row r="1" spans="1:12" s="3" customFormat="1" ht="17.100000000000001" customHeight="1">
      <c r="B1" s="124" t="str">
        <f>Accueil!A7</f>
        <v>AO/TERRA URBA-1</v>
      </c>
      <c r="C1" s="124"/>
      <c r="D1" s="124"/>
      <c r="E1" s="124" t="str">
        <f>Accueil!A7</f>
        <v>AO/TERRA URBA-1</v>
      </c>
      <c r="F1" s="124"/>
      <c r="G1" s="124"/>
      <c r="H1" s="124"/>
      <c r="I1" s="124"/>
      <c r="J1" s="124"/>
      <c r="K1" s="124"/>
      <c r="L1" s="124"/>
    </row>
    <row r="2" spans="1:12" s="3" customFormat="1" ht="17.100000000000001" customHeight="1">
      <c r="B2" s="125" t="s">
        <v>19</v>
      </c>
      <c r="C2" s="125"/>
      <c r="D2" s="125"/>
      <c r="E2" s="125" t="s">
        <v>22</v>
      </c>
      <c r="F2" s="125"/>
      <c r="G2" s="125"/>
      <c r="H2" s="125"/>
      <c r="I2" s="125"/>
      <c r="J2" s="125"/>
      <c r="K2" s="125"/>
      <c r="L2" s="125"/>
    </row>
    <row r="3" spans="1:12" s="3" customFormat="1" ht="17.100000000000001" customHeight="1" thickBot="1">
      <c r="E3" s="32"/>
      <c r="F3" s="32"/>
      <c r="G3" s="32"/>
      <c r="H3" s="32"/>
      <c r="I3" s="32"/>
      <c r="J3" s="32"/>
      <c r="K3" s="32"/>
      <c r="L3" s="32"/>
    </row>
    <row r="4" spans="1:12" s="3" customFormat="1" ht="17.100000000000001" customHeight="1" thickBot="1">
      <c r="A4" s="31">
        <v>3</v>
      </c>
      <c r="B4" s="4" t="str">
        <f>"MATERIEL N°" &amp;$A$4</f>
        <v>MATERIEL N°3</v>
      </c>
      <c r="C4" s="5" t="s">
        <v>9</v>
      </c>
      <c r="D4" s="5"/>
      <c r="E4" s="41" t="str">
        <f>"MATERIEL N°" &amp;$A$4</f>
        <v>MATERIEL N°3</v>
      </c>
      <c r="F4" s="33" t="s">
        <v>9</v>
      </c>
      <c r="G4" s="157"/>
      <c r="H4" s="158"/>
      <c r="I4" s="158"/>
      <c r="J4" s="158"/>
      <c r="K4" s="158"/>
      <c r="L4" s="159"/>
    </row>
    <row r="5" spans="1:12" s="3" customFormat="1" ht="17.100000000000001" customHeight="1">
      <c r="B5" s="5" t="s">
        <v>0</v>
      </c>
      <c r="C5" s="123" t="s">
        <v>17</v>
      </c>
      <c r="D5" s="123"/>
      <c r="E5" s="40" t="s">
        <v>0</v>
      </c>
      <c r="F5" s="126" t="str">
        <f>C5</f>
        <v>MFP LOCAL A3  COULEUR</v>
      </c>
      <c r="G5" s="127"/>
      <c r="H5" s="127"/>
      <c r="I5" s="127"/>
      <c r="J5" s="127"/>
      <c r="K5" s="127"/>
      <c r="L5" s="127"/>
    </row>
    <row r="6" spans="1:12" s="3" customFormat="1" ht="17.100000000000001" customHeight="1">
      <c r="B6" s="5" t="s">
        <v>1</v>
      </c>
      <c r="C6" s="134">
        <v>2</v>
      </c>
      <c r="D6" s="135"/>
      <c r="E6" s="34"/>
      <c r="F6" s="34"/>
      <c r="G6" s="34"/>
      <c r="H6" s="32"/>
      <c r="I6" s="32"/>
      <c r="J6" s="32"/>
      <c r="K6" s="32"/>
      <c r="L6" s="32"/>
    </row>
    <row r="7" spans="1:12" s="3" customFormat="1" ht="17.100000000000001" customHeight="1">
      <c r="E7" s="154" t="s">
        <v>71</v>
      </c>
      <c r="F7" s="155"/>
      <c r="G7" s="155"/>
      <c r="H7" s="155"/>
      <c r="I7" s="155"/>
      <c r="J7" s="155"/>
      <c r="K7" s="155"/>
      <c r="L7" s="156"/>
    </row>
    <row r="8" spans="1:12" s="3" customFormat="1" ht="17.100000000000001" customHeight="1">
      <c r="B8" s="14" t="s">
        <v>8</v>
      </c>
      <c r="C8" s="26" t="s">
        <v>6</v>
      </c>
      <c r="D8" s="26" t="s">
        <v>7</v>
      </c>
      <c r="E8" s="160" t="s">
        <v>25</v>
      </c>
      <c r="F8" s="161"/>
      <c r="G8" s="38" t="s">
        <v>142</v>
      </c>
      <c r="H8" s="38" t="str">
        <f>Accueil!$B$13</f>
        <v>-</v>
      </c>
      <c r="I8" s="38" t="str">
        <f>Accueil!$C$13</f>
        <v>-</v>
      </c>
      <c r="J8" s="38" t="str">
        <f>Accueil!$D$13</f>
        <v>LOA 12 Trimestres</v>
      </c>
      <c r="K8" s="38" t="str">
        <f>Accueil!$E$13</f>
        <v>LOA 16 Trimestres</v>
      </c>
      <c r="L8" s="38" t="str">
        <f>Accueil!$F$13</f>
        <v>LOA 20 Trimestres</v>
      </c>
    </row>
    <row r="9" spans="1:12" s="3" customFormat="1" ht="17.100000000000001" customHeight="1">
      <c r="B9" s="15" t="s">
        <v>2</v>
      </c>
      <c r="C9" s="25">
        <v>25</v>
      </c>
      <c r="D9" s="25"/>
      <c r="E9" s="120" t="str">
        <f>"Matériel n°" &amp;$A$4</f>
        <v>Matériel n°3</v>
      </c>
      <c r="F9" s="122"/>
      <c r="G9" s="79"/>
      <c r="H9" s="77"/>
      <c r="I9" s="79"/>
      <c r="J9" s="79"/>
      <c r="K9" s="79"/>
      <c r="L9" s="79"/>
    </row>
    <row r="10" spans="1:12" s="3" customFormat="1" ht="17.100000000000001" customHeight="1">
      <c r="B10" s="5" t="s">
        <v>14</v>
      </c>
      <c r="C10" s="25">
        <v>25</v>
      </c>
      <c r="D10" s="25"/>
      <c r="E10" s="120" t="s">
        <v>146</v>
      </c>
      <c r="F10" s="122"/>
      <c r="G10" s="79"/>
      <c r="H10" s="77"/>
      <c r="I10" s="79"/>
      <c r="J10" s="79"/>
      <c r="K10" s="79"/>
      <c r="L10" s="79"/>
    </row>
    <row r="11" spans="1:12" s="3" customFormat="1" ht="17.100000000000001" customHeight="1">
      <c r="B11" s="5" t="s">
        <v>16</v>
      </c>
      <c r="C11" s="25">
        <v>25</v>
      </c>
      <c r="D11" s="25"/>
      <c r="E11" s="120" t="s">
        <v>149</v>
      </c>
      <c r="F11" s="122"/>
      <c r="G11" s="79"/>
      <c r="H11" s="77"/>
      <c r="I11" s="79"/>
      <c r="J11" s="79"/>
      <c r="K11" s="79"/>
      <c r="L11" s="79"/>
    </row>
    <row r="12" spans="1:12" s="3" customFormat="1" ht="17.100000000000001" customHeight="1">
      <c r="B12" s="5" t="s">
        <v>15</v>
      </c>
      <c r="C12" s="25">
        <v>512</v>
      </c>
      <c r="D12" s="25"/>
      <c r="E12" s="120" t="s">
        <v>150</v>
      </c>
      <c r="F12" s="122"/>
      <c r="G12" s="79"/>
      <c r="H12" s="77"/>
      <c r="I12" s="79"/>
      <c r="J12" s="79"/>
      <c r="K12" s="79"/>
      <c r="L12" s="79"/>
    </row>
    <row r="13" spans="1:12" s="3" customFormat="1" ht="17.100000000000001" customHeight="1">
      <c r="B13" s="5" t="s">
        <v>64</v>
      </c>
      <c r="C13" s="25">
        <v>250</v>
      </c>
      <c r="D13" s="25"/>
      <c r="E13" s="120" t="s">
        <v>151</v>
      </c>
      <c r="F13" s="122"/>
      <c r="G13" s="79"/>
      <c r="H13" s="77"/>
      <c r="I13" s="79"/>
      <c r="J13" s="79"/>
      <c r="K13" s="79"/>
      <c r="L13" s="79"/>
    </row>
    <row r="14" spans="1:12" s="3" customFormat="1" ht="17.100000000000001" customHeight="1">
      <c r="B14" s="5" t="s">
        <v>3</v>
      </c>
      <c r="C14" s="25">
        <v>50</v>
      </c>
      <c r="D14" s="25"/>
      <c r="E14" s="120" t="s">
        <v>164</v>
      </c>
      <c r="F14" s="122"/>
      <c r="G14" s="91"/>
      <c r="H14" s="90"/>
      <c r="I14" s="91"/>
      <c r="J14" s="91"/>
      <c r="K14" s="91"/>
      <c r="L14" s="91"/>
    </row>
    <row r="15" spans="1:12" s="3" customFormat="1" ht="17.100000000000001" customHeight="1">
      <c r="B15" s="5" t="s">
        <v>4</v>
      </c>
      <c r="C15" s="25">
        <v>550</v>
      </c>
      <c r="D15" s="25"/>
      <c r="E15" s="80"/>
      <c r="F15" s="80"/>
      <c r="G15" s="80"/>
      <c r="H15" s="80"/>
      <c r="I15" s="80"/>
      <c r="J15" s="80"/>
      <c r="K15" s="80"/>
      <c r="L15" s="80"/>
    </row>
    <row r="16" spans="1:12" s="3" customFormat="1" ht="17.100000000000001" customHeight="1">
      <c r="E16" s="153" t="s">
        <v>72</v>
      </c>
      <c r="F16" s="153"/>
      <c r="G16" s="153"/>
      <c r="H16" s="153"/>
      <c r="I16" s="153"/>
      <c r="J16" s="153"/>
      <c r="K16" s="153"/>
      <c r="L16" s="153"/>
    </row>
    <row r="17" spans="1:12" s="3" customFormat="1" ht="17.100000000000001" customHeight="1">
      <c r="B17" s="14" t="s">
        <v>5</v>
      </c>
      <c r="C17" s="76" t="s">
        <v>10</v>
      </c>
      <c r="D17" s="76" t="s">
        <v>7</v>
      </c>
      <c r="E17" s="38" t="s">
        <v>26</v>
      </c>
      <c r="F17" s="38" t="s">
        <v>27</v>
      </c>
      <c r="G17" s="38" t="s">
        <v>142</v>
      </c>
      <c r="H17" s="38" t="str">
        <f>Accueil!$B$13</f>
        <v>-</v>
      </c>
      <c r="I17" s="38" t="str">
        <f>Accueil!$C$13</f>
        <v>-</v>
      </c>
      <c r="J17" s="38" t="str">
        <f>Accueil!$D$13</f>
        <v>LOA 12 Trimestres</v>
      </c>
      <c r="K17" s="38" t="str">
        <f>Accueil!$E$13</f>
        <v>LOA 16 Trimestres</v>
      </c>
      <c r="L17" s="38" t="str">
        <f>Accueil!$F$13</f>
        <v>LOA 20 Trimestres</v>
      </c>
    </row>
    <row r="18" spans="1:12" s="3" customFormat="1" ht="17.100000000000001" customHeight="1">
      <c r="B18" s="147" t="s">
        <v>81</v>
      </c>
      <c r="C18" s="149" t="s">
        <v>144</v>
      </c>
      <c r="D18" s="151"/>
      <c r="E18" s="77" t="str">
        <f>"Matériel n°" &amp;$A$4</f>
        <v>Matériel n°3</v>
      </c>
      <c r="F18" s="79">
        <f>C6</f>
        <v>2</v>
      </c>
      <c r="G18" s="79"/>
      <c r="H18" s="79"/>
      <c r="I18" s="79"/>
      <c r="J18" s="79"/>
      <c r="K18" s="79"/>
      <c r="L18" s="79"/>
    </row>
    <row r="19" spans="1:12" s="3" customFormat="1" ht="17.100000000000001" customHeight="1">
      <c r="B19" s="148"/>
      <c r="C19" s="150"/>
      <c r="D19" s="152"/>
      <c r="E19" s="86" t="s">
        <v>146</v>
      </c>
      <c r="F19" s="79">
        <v>0</v>
      </c>
      <c r="G19" s="79"/>
      <c r="H19" s="79"/>
      <c r="I19" s="79"/>
      <c r="J19" s="79"/>
      <c r="K19" s="79"/>
      <c r="L19" s="79"/>
    </row>
    <row r="20" spans="1:12" s="3" customFormat="1" ht="17.100000000000001" customHeight="1">
      <c r="B20" s="147" t="s">
        <v>134</v>
      </c>
      <c r="C20" s="149" t="s">
        <v>144</v>
      </c>
      <c r="D20" s="151"/>
      <c r="E20" s="86" t="s">
        <v>149</v>
      </c>
      <c r="F20" s="79">
        <v>0</v>
      </c>
      <c r="G20" s="79"/>
      <c r="H20" s="79"/>
      <c r="I20" s="79"/>
      <c r="J20" s="79"/>
      <c r="K20" s="79"/>
      <c r="L20" s="79"/>
    </row>
    <row r="21" spans="1:12" s="3" customFormat="1" ht="17.100000000000001" customHeight="1">
      <c r="B21" s="148"/>
      <c r="C21" s="150"/>
      <c r="D21" s="152"/>
      <c r="E21" s="86" t="s">
        <v>150</v>
      </c>
      <c r="F21" s="79">
        <v>2</v>
      </c>
      <c r="G21" s="79"/>
      <c r="H21" s="79"/>
      <c r="I21" s="79"/>
      <c r="J21" s="79"/>
      <c r="K21" s="79"/>
      <c r="L21" s="79"/>
    </row>
    <row r="22" spans="1:12" s="3" customFormat="1" ht="17.100000000000001" customHeight="1">
      <c r="B22" s="14" t="s">
        <v>147</v>
      </c>
      <c r="C22" s="26" t="s">
        <v>6</v>
      </c>
      <c r="D22" s="26" t="s">
        <v>7</v>
      </c>
      <c r="E22" s="86" t="s">
        <v>151</v>
      </c>
      <c r="F22" s="79">
        <v>0</v>
      </c>
      <c r="G22" s="79"/>
      <c r="H22" s="79"/>
      <c r="I22" s="79"/>
      <c r="J22" s="79"/>
      <c r="K22" s="79"/>
      <c r="L22" s="79"/>
    </row>
    <row r="23" spans="1:12" s="3" customFormat="1" ht="17.100000000000001" customHeight="1">
      <c r="A23" s="136" t="s">
        <v>11</v>
      </c>
      <c r="B23" s="33" t="s">
        <v>64</v>
      </c>
      <c r="C23" s="53">
        <v>250</v>
      </c>
      <c r="D23" s="25"/>
      <c r="E23" s="90" t="s">
        <v>164</v>
      </c>
      <c r="F23" s="89">
        <v>2</v>
      </c>
      <c r="G23" s="89"/>
      <c r="H23" s="91"/>
      <c r="I23" s="91"/>
      <c r="J23" s="91"/>
      <c r="K23" s="91"/>
      <c r="L23" s="91"/>
    </row>
    <row r="24" spans="1:12" s="3" customFormat="1" ht="17.100000000000001" customHeight="1">
      <c r="A24" s="137"/>
      <c r="B24" s="35" t="s">
        <v>12</v>
      </c>
      <c r="C24" s="53">
        <v>500</v>
      </c>
      <c r="D24" s="25"/>
      <c r="E24" s="154" t="s">
        <v>29</v>
      </c>
      <c r="F24" s="156"/>
      <c r="G24" s="78"/>
      <c r="H24" s="36"/>
      <c r="I24" s="36"/>
      <c r="J24" s="36"/>
      <c r="K24" s="36"/>
      <c r="L24" s="36"/>
    </row>
    <row r="25" spans="1:12" s="3" customFormat="1" ht="17.100000000000001" customHeight="1">
      <c r="A25" s="14" t="s">
        <v>67</v>
      </c>
      <c r="B25" s="5" t="s">
        <v>20</v>
      </c>
      <c r="C25" s="88" t="s">
        <v>143</v>
      </c>
      <c r="D25" s="25"/>
      <c r="E25" s="154" t="str">
        <f>IF(Accueil!$B$12="Oui","SOMME DES LOYERS LOA 4 T","-")</f>
        <v>-</v>
      </c>
      <c r="F25" s="156"/>
      <c r="G25" s="39"/>
      <c r="H25" s="79"/>
      <c r="I25" s="36"/>
      <c r="J25" s="36"/>
      <c r="K25" s="36"/>
      <c r="L25" s="36"/>
    </row>
    <row r="26" spans="1:12" s="3" customFormat="1" ht="17.100000000000001" customHeight="1">
      <c r="A26" s="14" t="s">
        <v>68</v>
      </c>
      <c r="B26" s="5" t="s">
        <v>66</v>
      </c>
      <c r="C26" s="88" t="s">
        <v>143</v>
      </c>
      <c r="D26" s="25"/>
      <c r="E26" s="154" t="str">
        <f>IF(Accueil!$C$12="Oui","SOMME DES LOYERS LOA 8 T","-")</f>
        <v>-</v>
      </c>
      <c r="F26" s="156"/>
      <c r="G26" s="39"/>
      <c r="H26" s="36"/>
      <c r="I26" s="79"/>
      <c r="J26" s="36"/>
      <c r="K26" s="36"/>
      <c r="L26" s="36"/>
    </row>
    <row r="27" spans="1:12" s="3" customFormat="1" ht="17.100000000000001" customHeight="1">
      <c r="A27" s="14" t="s">
        <v>104</v>
      </c>
      <c r="B27" s="5" t="s">
        <v>69</v>
      </c>
      <c r="C27" s="87" t="s">
        <v>152</v>
      </c>
      <c r="D27" s="25"/>
      <c r="E27" s="154" t="str">
        <f>IF(Accueil!$D$12="Oui","SOMME DES LOYERS LOA 12 T","-")</f>
        <v>SOMME DES LOYERS LOA 12 T</v>
      </c>
      <c r="F27" s="156"/>
      <c r="G27" s="39"/>
      <c r="H27" s="36"/>
      <c r="I27" s="36"/>
      <c r="J27" s="79"/>
      <c r="K27" s="36"/>
      <c r="L27" s="36"/>
    </row>
    <row r="28" spans="1:12" s="3" customFormat="1" ht="17.100000000000001" customHeight="1">
      <c r="A28" s="14" t="s">
        <v>162</v>
      </c>
      <c r="B28" s="33" t="s">
        <v>158</v>
      </c>
      <c r="C28" s="88" t="s">
        <v>143</v>
      </c>
      <c r="D28" s="91"/>
      <c r="E28" s="154" t="str">
        <f>IF(Accueil!$E$12="Oui","SOMME DES LOYERS LOA 16 T","-")</f>
        <v>SOMME DES LOYERS LOA 16 T</v>
      </c>
      <c r="F28" s="156"/>
      <c r="G28" s="39"/>
      <c r="H28" s="36"/>
      <c r="I28" s="36"/>
      <c r="J28" s="36"/>
      <c r="K28" s="37"/>
      <c r="L28" s="36"/>
    </row>
    <row r="29" spans="1:12" s="3" customFormat="1" ht="17.100000000000001" customHeight="1">
      <c r="B29" s="162" t="s">
        <v>188</v>
      </c>
      <c r="C29" s="162"/>
      <c r="D29" s="162"/>
      <c r="E29" s="155" t="str">
        <f>IF(Accueil!$F$12="Oui","SOMME DES LOYERS LOA 20 T","-")</f>
        <v>SOMME DES LOYERS LOA 20 T</v>
      </c>
      <c r="F29" s="156"/>
      <c r="G29" s="39"/>
      <c r="H29" s="36"/>
      <c r="I29" s="36"/>
      <c r="J29" s="36"/>
      <c r="K29" s="36"/>
      <c r="L29" s="77"/>
    </row>
    <row r="30" spans="1:12" s="3" customFormat="1" ht="17.100000000000001" customHeight="1">
      <c r="B30" s="162"/>
      <c r="C30" s="162"/>
      <c r="D30" s="162"/>
      <c r="E30" s="32"/>
      <c r="F30" s="32"/>
      <c r="G30" s="32"/>
      <c r="H30" s="32"/>
      <c r="I30" s="32"/>
      <c r="J30" s="32"/>
      <c r="K30" s="32"/>
      <c r="L30" s="32"/>
    </row>
    <row r="31" spans="1:12" s="3" customFormat="1" ht="17.100000000000001" customHeight="1">
      <c r="B31" s="162"/>
      <c r="C31" s="162"/>
      <c r="D31" s="162"/>
      <c r="E31" s="32"/>
      <c r="F31" s="32"/>
      <c r="G31" s="32"/>
      <c r="H31" s="32"/>
      <c r="I31" s="32"/>
      <c r="J31" s="32"/>
      <c r="K31" s="32"/>
      <c r="L31" s="32"/>
    </row>
    <row r="32" spans="1:12" s="3" customFormat="1" ht="17.100000000000001" customHeight="1">
      <c r="A32"/>
      <c r="B32" s="162"/>
      <c r="C32" s="162"/>
      <c r="D32" s="162"/>
      <c r="E32" s="32"/>
      <c r="F32" s="32"/>
      <c r="G32" s="32"/>
      <c r="H32" s="32"/>
      <c r="I32" s="32"/>
      <c r="J32" s="32"/>
      <c r="K32" s="32"/>
      <c r="L32" s="32"/>
    </row>
    <row r="33" spans="5:12">
      <c r="E33" s="32"/>
      <c r="F33" s="32"/>
      <c r="G33" s="32"/>
      <c r="H33" s="32"/>
      <c r="I33" s="32"/>
      <c r="J33" s="32"/>
      <c r="K33" s="32"/>
      <c r="L33" s="32"/>
    </row>
    <row r="34" spans="5:12">
      <c r="E34" s="32"/>
      <c r="F34" s="32"/>
      <c r="G34" s="32"/>
      <c r="H34" s="32"/>
      <c r="I34" s="32"/>
      <c r="J34" s="32"/>
      <c r="K34" s="32"/>
      <c r="L34" s="32"/>
    </row>
  </sheetData>
  <mergeCells count="31">
    <mergeCell ref="B29:D32"/>
    <mergeCell ref="C5:D5"/>
    <mergeCell ref="C6:D6"/>
    <mergeCell ref="E29:F29"/>
    <mergeCell ref="E26:F26"/>
    <mergeCell ref="E27:F27"/>
    <mergeCell ref="E28:F28"/>
    <mergeCell ref="F5:L5"/>
    <mergeCell ref="E7:L7"/>
    <mergeCell ref="E16:L16"/>
    <mergeCell ref="E12:F12"/>
    <mergeCell ref="E13:F13"/>
    <mergeCell ref="E24:F24"/>
    <mergeCell ref="E25:F25"/>
    <mergeCell ref="E8:F8"/>
    <mergeCell ref="E9:F9"/>
    <mergeCell ref="B1:D1"/>
    <mergeCell ref="B2:D2"/>
    <mergeCell ref="E10:F10"/>
    <mergeCell ref="E11:F11"/>
    <mergeCell ref="A23:A24"/>
    <mergeCell ref="E1:L1"/>
    <mergeCell ref="E2:L2"/>
    <mergeCell ref="G4:L4"/>
    <mergeCell ref="B18:B19"/>
    <mergeCell ref="C18:C19"/>
    <mergeCell ref="D18:D19"/>
    <mergeCell ref="B20:B21"/>
    <mergeCell ref="C20:C21"/>
    <mergeCell ref="D20:D21"/>
    <mergeCell ref="E14:F14"/>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theme="7" tint="-0.499984740745262"/>
  </sheetPr>
  <dimension ref="A1:L37"/>
  <sheetViews>
    <sheetView view="pageLayout" topLeftCell="A22" workbookViewId="0">
      <selection activeCell="B28" sqref="B28"/>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20" bestFit="1" customWidth="1"/>
    <col min="6" max="6" width="11.140625" bestFit="1" customWidth="1"/>
    <col min="7" max="7" width="19.5703125" customWidth="1"/>
    <col min="8" max="12" width="17.85546875" customWidth="1"/>
  </cols>
  <sheetData>
    <row r="1" spans="1:12" s="3" customFormat="1" ht="17.100000000000001" customHeight="1">
      <c r="B1" s="124" t="str">
        <f>Accueil!A7</f>
        <v>AO/TERRA URBA-1</v>
      </c>
      <c r="C1" s="124"/>
      <c r="D1" s="124"/>
      <c r="E1" s="124" t="str">
        <f>Accueil!A7</f>
        <v>AO/TERRA URBA-1</v>
      </c>
      <c r="F1" s="124"/>
      <c r="G1" s="124"/>
      <c r="H1" s="124"/>
      <c r="I1" s="124"/>
      <c r="J1" s="124"/>
      <c r="K1" s="124"/>
      <c r="L1" s="124"/>
    </row>
    <row r="2" spans="1:12" s="3" customFormat="1" ht="17.100000000000001" customHeight="1">
      <c r="B2" s="125" t="s">
        <v>19</v>
      </c>
      <c r="C2" s="125"/>
      <c r="D2" s="125"/>
      <c r="E2" s="125" t="s">
        <v>22</v>
      </c>
      <c r="F2" s="125"/>
      <c r="G2" s="125"/>
      <c r="H2" s="125"/>
      <c r="I2" s="125"/>
      <c r="J2" s="125"/>
      <c r="K2" s="125"/>
      <c r="L2" s="125"/>
    </row>
    <row r="3" spans="1:12" s="3" customFormat="1" ht="17.100000000000001" customHeight="1" thickBot="1">
      <c r="E3" s="32"/>
      <c r="F3" s="32"/>
      <c r="G3" s="32"/>
      <c r="H3" s="32"/>
      <c r="I3" s="32"/>
      <c r="J3" s="32"/>
      <c r="K3" s="32"/>
      <c r="L3" s="32"/>
    </row>
    <row r="4" spans="1:12" s="3" customFormat="1" ht="17.100000000000001" customHeight="1" thickBot="1">
      <c r="A4" s="31">
        <v>4</v>
      </c>
      <c r="B4" s="4" t="str">
        <f>"MATERIEL N°" &amp;$A$4</f>
        <v>MATERIEL N°4</v>
      </c>
      <c r="C4" s="5" t="s">
        <v>9</v>
      </c>
      <c r="D4" s="5"/>
      <c r="E4" s="41" t="str">
        <f>"MATERIEL N°" &amp;$A$4</f>
        <v>MATERIEL N°4</v>
      </c>
      <c r="F4" s="33" t="s">
        <v>9</v>
      </c>
      <c r="G4" s="157"/>
      <c r="H4" s="158"/>
      <c r="I4" s="158"/>
      <c r="J4" s="158"/>
      <c r="K4" s="158"/>
      <c r="L4" s="159"/>
    </row>
    <row r="5" spans="1:12" s="3" customFormat="1" ht="17.100000000000001" customHeight="1">
      <c r="B5" s="5" t="s">
        <v>0</v>
      </c>
      <c r="C5" s="123" t="s">
        <v>141</v>
      </c>
      <c r="D5" s="123"/>
      <c r="E5" s="40" t="s">
        <v>0</v>
      </c>
      <c r="F5" s="126" t="str">
        <f>C5</f>
        <v>MFP DEPARTEMENTAL A3  COULEUR 35ppm</v>
      </c>
      <c r="G5" s="127"/>
      <c r="H5" s="127"/>
      <c r="I5" s="127"/>
      <c r="J5" s="127"/>
      <c r="K5" s="127"/>
      <c r="L5" s="127"/>
    </row>
    <row r="6" spans="1:12" s="3" customFormat="1" ht="17.100000000000001" customHeight="1">
      <c r="B6" s="5" t="s">
        <v>1</v>
      </c>
      <c r="C6" s="134">
        <v>1</v>
      </c>
      <c r="D6" s="135"/>
      <c r="E6" s="34"/>
      <c r="F6" s="34"/>
      <c r="G6" s="34"/>
      <c r="H6" s="32"/>
      <c r="I6" s="32"/>
      <c r="J6" s="32"/>
      <c r="K6" s="32"/>
      <c r="L6" s="32"/>
    </row>
    <row r="7" spans="1:12" s="3" customFormat="1" ht="17.100000000000001" customHeight="1">
      <c r="B7" s="14" t="s">
        <v>8</v>
      </c>
      <c r="C7" s="26" t="s">
        <v>6</v>
      </c>
      <c r="D7" s="26" t="s">
        <v>7</v>
      </c>
      <c r="E7" s="154" t="s">
        <v>71</v>
      </c>
      <c r="F7" s="155"/>
      <c r="G7" s="155"/>
      <c r="H7" s="155"/>
      <c r="I7" s="155"/>
      <c r="J7" s="155"/>
      <c r="K7" s="155"/>
      <c r="L7" s="156"/>
    </row>
    <row r="8" spans="1:12" s="3" customFormat="1" ht="17.100000000000001" customHeight="1">
      <c r="B8" s="15" t="s">
        <v>2</v>
      </c>
      <c r="C8" s="25">
        <v>35</v>
      </c>
      <c r="D8" s="25"/>
      <c r="E8" s="160" t="s">
        <v>25</v>
      </c>
      <c r="F8" s="161"/>
      <c r="G8" s="38" t="s">
        <v>142</v>
      </c>
      <c r="H8" s="38" t="str">
        <f>Accueil!$B$13</f>
        <v>-</v>
      </c>
      <c r="I8" s="38" t="str">
        <f>Accueil!$C$13</f>
        <v>-</v>
      </c>
      <c r="J8" s="38" t="str">
        <f>Accueil!$D$13</f>
        <v>LOA 12 Trimestres</v>
      </c>
      <c r="K8" s="38" t="str">
        <f>Accueil!$E$13</f>
        <v>LOA 16 Trimestres</v>
      </c>
      <c r="L8" s="38" t="str">
        <f>Accueil!$F$13</f>
        <v>LOA 20 Trimestres</v>
      </c>
    </row>
    <row r="9" spans="1:12" s="3" customFormat="1" ht="17.100000000000001" customHeight="1">
      <c r="B9" s="5" t="s">
        <v>14</v>
      </c>
      <c r="C9" s="25">
        <v>35</v>
      </c>
      <c r="D9" s="25"/>
      <c r="E9" s="120" t="str">
        <f>"Matériel n°" &amp;$A$4</f>
        <v>Matériel n°4</v>
      </c>
      <c r="F9" s="122"/>
      <c r="G9" s="79"/>
      <c r="H9" s="77"/>
      <c r="I9" s="79"/>
      <c r="J9" s="79"/>
      <c r="K9" s="79"/>
      <c r="L9" s="79"/>
    </row>
    <row r="10" spans="1:12" s="3" customFormat="1" ht="17.100000000000001" customHeight="1">
      <c r="B10" s="5" t="s">
        <v>16</v>
      </c>
      <c r="C10" s="25">
        <v>35</v>
      </c>
      <c r="D10" s="25"/>
      <c r="E10" s="120" t="s">
        <v>146</v>
      </c>
      <c r="F10" s="122"/>
      <c r="G10" s="79"/>
      <c r="H10" s="77"/>
      <c r="I10" s="79"/>
      <c r="J10" s="79"/>
      <c r="K10" s="79"/>
      <c r="L10" s="79"/>
    </row>
    <row r="11" spans="1:12" s="3" customFormat="1" ht="17.100000000000001" customHeight="1">
      <c r="B11" s="5" t="s">
        <v>15</v>
      </c>
      <c r="C11" s="25">
        <v>1024</v>
      </c>
      <c r="D11" s="25"/>
      <c r="E11" s="120" t="s">
        <v>149</v>
      </c>
      <c r="F11" s="122"/>
      <c r="G11" s="79"/>
      <c r="H11" s="77"/>
      <c r="I11" s="79"/>
      <c r="J11" s="79"/>
      <c r="K11" s="79"/>
      <c r="L11" s="79"/>
    </row>
    <row r="12" spans="1:12" s="3" customFormat="1" ht="17.100000000000001" customHeight="1">
      <c r="B12" s="5" t="s">
        <v>64</v>
      </c>
      <c r="C12" s="25">
        <v>500</v>
      </c>
      <c r="D12" s="25"/>
      <c r="E12" s="120" t="s">
        <v>150</v>
      </c>
      <c r="F12" s="122"/>
      <c r="G12" s="79"/>
      <c r="H12" s="77"/>
      <c r="I12" s="79"/>
      <c r="J12" s="79"/>
      <c r="K12" s="79"/>
      <c r="L12" s="79"/>
    </row>
    <row r="13" spans="1:12" s="3" customFormat="1" ht="17.100000000000001" customHeight="1">
      <c r="B13" s="5" t="s">
        <v>3</v>
      </c>
      <c r="C13" s="25">
        <v>100</v>
      </c>
      <c r="D13" s="25"/>
      <c r="E13" s="120" t="s">
        <v>169</v>
      </c>
      <c r="F13" s="122"/>
      <c r="G13" s="91"/>
      <c r="H13" s="90"/>
      <c r="I13" s="91"/>
      <c r="J13" s="91"/>
      <c r="K13" s="91"/>
      <c r="L13" s="91"/>
    </row>
    <row r="14" spans="1:12" s="3" customFormat="1" ht="17.100000000000001" customHeight="1">
      <c r="B14" s="5" t="s">
        <v>4</v>
      </c>
      <c r="C14" s="25">
        <v>1100</v>
      </c>
      <c r="D14" s="25"/>
      <c r="E14" s="120" t="s">
        <v>151</v>
      </c>
      <c r="F14" s="122"/>
      <c r="G14" s="79"/>
      <c r="H14" s="77"/>
      <c r="I14" s="79"/>
      <c r="J14" s="79"/>
      <c r="K14" s="79"/>
      <c r="L14" s="79"/>
    </row>
    <row r="15" spans="1:12" s="3" customFormat="1" ht="17.100000000000001" customHeight="1">
      <c r="B15" s="14" t="s">
        <v>5</v>
      </c>
      <c r="C15" s="76" t="s">
        <v>10</v>
      </c>
      <c r="D15" s="76" t="s">
        <v>7</v>
      </c>
      <c r="E15" s="120" t="s">
        <v>164</v>
      </c>
      <c r="F15" s="122"/>
      <c r="G15" s="91"/>
      <c r="H15" s="90"/>
      <c r="I15" s="91"/>
      <c r="J15" s="91"/>
      <c r="K15" s="91"/>
      <c r="L15" s="91"/>
    </row>
    <row r="16" spans="1:12" s="3" customFormat="1" ht="17.100000000000001" customHeight="1">
      <c r="B16" s="147" t="s">
        <v>81</v>
      </c>
      <c r="C16" s="149" t="s">
        <v>144</v>
      </c>
      <c r="D16" s="151"/>
      <c r="E16" s="120" t="s">
        <v>165</v>
      </c>
      <c r="F16" s="122"/>
      <c r="G16" s="91"/>
      <c r="H16" s="90"/>
      <c r="I16" s="91"/>
      <c r="J16" s="91"/>
      <c r="K16" s="91"/>
      <c r="L16" s="91"/>
    </row>
    <row r="17" spans="1:12" s="3" customFormat="1" ht="17.100000000000001" customHeight="1">
      <c r="B17" s="148"/>
      <c r="C17" s="150"/>
      <c r="D17" s="152"/>
      <c r="E17" s="153" t="s">
        <v>72</v>
      </c>
      <c r="F17" s="153"/>
      <c r="G17" s="153"/>
      <c r="H17" s="153"/>
      <c r="I17" s="153"/>
      <c r="J17" s="153"/>
      <c r="K17" s="153"/>
      <c r="L17" s="153"/>
    </row>
    <row r="18" spans="1:12" s="3" customFormat="1" ht="17.100000000000001" customHeight="1">
      <c r="B18" s="147" t="s">
        <v>134</v>
      </c>
      <c r="C18" s="149" t="s">
        <v>144</v>
      </c>
      <c r="D18" s="151"/>
      <c r="E18" s="38" t="s">
        <v>26</v>
      </c>
      <c r="F18" s="38" t="s">
        <v>27</v>
      </c>
      <c r="G18" s="38" t="s">
        <v>142</v>
      </c>
      <c r="H18" s="38" t="str">
        <f>Accueil!$B$13</f>
        <v>-</v>
      </c>
      <c r="I18" s="38" t="str">
        <f>Accueil!$C$13</f>
        <v>-</v>
      </c>
      <c r="J18" s="38" t="str">
        <f>Accueil!$D$13</f>
        <v>LOA 12 Trimestres</v>
      </c>
      <c r="K18" s="38" t="str">
        <f>Accueil!$E$13</f>
        <v>LOA 16 Trimestres</v>
      </c>
      <c r="L18" s="38" t="str">
        <f>Accueil!$F$13</f>
        <v>LOA 20 Trimestres</v>
      </c>
    </row>
    <row r="19" spans="1:12" s="3" customFormat="1" ht="17.100000000000001" customHeight="1">
      <c r="B19" s="148"/>
      <c r="C19" s="150"/>
      <c r="D19" s="152"/>
      <c r="E19" s="77" t="str">
        <f>"Matériel n°" &amp;$A$4</f>
        <v>Matériel n°4</v>
      </c>
      <c r="F19" s="79">
        <f>C6</f>
        <v>1</v>
      </c>
      <c r="G19" s="79"/>
      <c r="H19" s="79"/>
      <c r="I19" s="79"/>
      <c r="J19" s="79"/>
      <c r="K19" s="79"/>
      <c r="L19" s="79"/>
    </row>
    <row r="20" spans="1:12" s="3" customFormat="1" ht="17.100000000000001" customHeight="1">
      <c r="B20" s="14" t="s">
        <v>147</v>
      </c>
      <c r="C20" s="26" t="s">
        <v>6</v>
      </c>
      <c r="D20" s="26" t="s">
        <v>7</v>
      </c>
      <c r="E20" s="90" t="s">
        <v>148</v>
      </c>
      <c r="F20" s="79">
        <v>1</v>
      </c>
      <c r="G20" s="79"/>
      <c r="H20" s="79"/>
      <c r="I20" s="79"/>
      <c r="J20" s="79"/>
      <c r="K20" s="79"/>
      <c r="L20" s="79"/>
    </row>
    <row r="21" spans="1:12" s="3" customFormat="1" ht="17.100000000000001" customHeight="1">
      <c r="A21" s="136" t="s">
        <v>13</v>
      </c>
      <c r="B21" s="33" t="s">
        <v>167</v>
      </c>
      <c r="C21" s="151">
        <v>1500</v>
      </c>
      <c r="D21" s="151"/>
      <c r="E21" s="86" t="s">
        <v>149</v>
      </c>
      <c r="F21" s="79">
        <v>0</v>
      </c>
      <c r="G21" s="79"/>
      <c r="H21" s="79"/>
      <c r="I21" s="79"/>
      <c r="J21" s="79"/>
      <c r="K21" s="79"/>
      <c r="L21" s="79"/>
    </row>
    <row r="22" spans="1:12" s="3" customFormat="1" ht="17.100000000000001" customHeight="1">
      <c r="A22" s="137"/>
      <c r="B22" s="35" t="s">
        <v>12</v>
      </c>
      <c r="C22" s="152"/>
      <c r="D22" s="152"/>
      <c r="E22" s="86" t="s">
        <v>150</v>
      </c>
      <c r="F22" s="79">
        <v>0</v>
      </c>
      <c r="G22" s="79"/>
      <c r="H22" s="79"/>
      <c r="I22" s="79"/>
      <c r="J22" s="79"/>
      <c r="K22" s="79"/>
      <c r="L22" s="79"/>
    </row>
    <row r="23" spans="1:12" s="3" customFormat="1" ht="17.100000000000001" customHeight="1">
      <c r="A23" s="14" t="s">
        <v>67</v>
      </c>
      <c r="B23" s="5" t="s">
        <v>20</v>
      </c>
      <c r="C23" s="88" t="s">
        <v>143</v>
      </c>
      <c r="D23" s="25"/>
      <c r="E23" s="90" t="s">
        <v>169</v>
      </c>
      <c r="F23" s="91">
        <v>0</v>
      </c>
      <c r="G23" s="91"/>
      <c r="H23" s="91"/>
      <c r="I23" s="91"/>
      <c r="J23" s="91"/>
      <c r="K23" s="91"/>
      <c r="L23" s="91"/>
    </row>
    <row r="24" spans="1:12" s="3" customFormat="1" ht="17.100000000000001" customHeight="1">
      <c r="A24" s="14" t="s">
        <v>68</v>
      </c>
      <c r="B24" s="5" t="s">
        <v>66</v>
      </c>
      <c r="C24" s="88" t="s">
        <v>143</v>
      </c>
      <c r="D24" s="25"/>
      <c r="E24" s="86" t="s">
        <v>151</v>
      </c>
      <c r="F24" s="79">
        <v>0</v>
      </c>
      <c r="G24" s="79"/>
      <c r="H24" s="79"/>
      <c r="I24" s="79"/>
      <c r="J24" s="79"/>
      <c r="K24" s="79"/>
      <c r="L24" s="79"/>
    </row>
    <row r="25" spans="1:12" s="3" customFormat="1" ht="17.100000000000001" customHeight="1">
      <c r="A25" s="14" t="s">
        <v>168</v>
      </c>
      <c r="B25" s="33" t="s">
        <v>103</v>
      </c>
      <c r="C25" s="88" t="s">
        <v>143</v>
      </c>
      <c r="D25" s="91"/>
      <c r="E25" s="90" t="s">
        <v>164</v>
      </c>
      <c r="F25" s="89">
        <v>1</v>
      </c>
      <c r="G25" s="89"/>
      <c r="H25" s="91"/>
      <c r="I25" s="91"/>
      <c r="J25" s="91"/>
      <c r="K25" s="91"/>
      <c r="L25" s="91"/>
    </row>
    <row r="26" spans="1:12" s="3" customFormat="1" ht="17.100000000000001" customHeight="1">
      <c r="A26" s="14" t="s">
        <v>104</v>
      </c>
      <c r="B26" s="5" t="s">
        <v>69</v>
      </c>
      <c r="C26" s="85" t="s">
        <v>145</v>
      </c>
      <c r="D26" s="25"/>
      <c r="E26" s="90" t="s">
        <v>165</v>
      </c>
      <c r="F26" s="89">
        <v>0</v>
      </c>
      <c r="G26" s="89"/>
      <c r="H26" s="91"/>
      <c r="I26" s="91"/>
      <c r="J26" s="91"/>
      <c r="K26" s="91"/>
      <c r="L26" s="91"/>
    </row>
    <row r="27" spans="1:12" s="3" customFormat="1" ht="17.100000000000001" customHeight="1">
      <c r="A27" s="14" t="s">
        <v>162</v>
      </c>
      <c r="B27" s="33" t="s">
        <v>158</v>
      </c>
      <c r="C27" s="88" t="s">
        <v>143</v>
      </c>
      <c r="D27" s="91"/>
      <c r="E27" s="154" t="s">
        <v>29</v>
      </c>
      <c r="F27" s="156"/>
      <c r="G27" s="78"/>
      <c r="H27" s="36"/>
      <c r="I27" s="36"/>
      <c r="J27" s="36"/>
      <c r="K27" s="36"/>
      <c r="L27" s="36"/>
    </row>
    <row r="28" spans="1:12" s="3" customFormat="1" ht="17.100000000000001" customHeight="1">
      <c r="A28" s="14" t="s">
        <v>166</v>
      </c>
      <c r="B28" s="33" t="s">
        <v>93</v>
      </c>
      <c r="C28" s="88" t="s">
        <v>143</v>
      </c>
      <c r="D28" s="91"/>
      <c r="E28" s="154" t="str">
        <f>IF(Accueil!$B$12="Oui","SOMME DES LOYERS LOA 4 T","-")</f>
        <v>-</v>
      </c>
      <c r="F28" s="156"/>
      <c r="G28" s="39"/>
      <c r="H28" s="79"/>
      <c r="I28" s="36"/>
      <c r="J28" s="36"/>
      <c r="K28" s="36"/>
      <c r="L28" s="36"/>
    </row>
    <row r="29" spans="1:12" s="3" customFormat="1" ht="17.100000000000001" customHeight="1">
      <c r="B29" s="162" t="s">
        <v>185</v>
      </c>
      <c r="C29" s="162"/>
      <c r="D29" s="162"/>
      <c r="E29" s="154" t="str">
        <f>IF(Accueil!$C$12="Oui","SOMME DES LOYERS LOA 8 T","-")</f>
        <v>-</v>
      </c>
      <c r="F29" s="156"/>
      <c r="G29" s="39"/>
      <c r="H29" s="36"/>
      <c r="I29" s="79"/>
      <c r="J29" s="36"/>
      <c r="K29" s="36"/>
      <c r="L29" s="36"/>
    </row>
    <row r="30" spans="1:12" s="3" customFormat="1" ht="17.100000000000001" customHeight="1">
      <c r="B30" s="162"/>
      <c r="C30" s="162"/>
      <c r="D30" s="162"/>
      <c r="E30" s="154" t="str">
        <f>IF(Accueil!$D$12="Oui","SOMME DES LOYERS LOA 12 T","-")</f>
        <v>SOMME DES LOYERS LOA 12 T</v>
      </c>
      <c r="F30" s="156"/>
      <c r="G30" s="39"/>
      <c r="H30" s="36"/>
      <c r="I30" s="36"/>
      <c r="J30" s="79"/>
      <c r="K30" s="36"/>
      <c r="L30" s="36"/>
    </row>
    <row r="31" spans="1:12" s="3" customFormat="1" ht="17.100000000000001" customHeight="1">
      <c r="B31" s="162"/>
      <c r="C31" s="162"/>
      <c r="D31" s="162"/>
      <c r="E31" s="154" t="str">
        <f>IF(Accueil!$E$12="Oui","SOMME DES LOYERS LOA 16 T","-")</f>
        <v>SOMME DES LOYERS LOA 16 T</v>
      </c>
      <c r="F31" s="156"/>
      <c r="G31" s="39"/>
      <c r="H31" s="36"/>
      <c r="I31" s="36"/>
      <c r="J31" s="36"/>
      <c r="K31" s="37"/>
      <c r="L31" s="36"/>
    </row>
    <row r="32" spans="1:12" s="3" customFormat="1" ht="17.100000000000001" customHeight="1">
      <c r="A32"/>
      <c r="B32" s="162"/>
      <c r="C32" s="162"/>
      <c r="D32" s="162"/>
      <c r="E32" s="154" t="str">
        <f>IF(Accueil!$F$12="Oui","SOMME DES LOYERS LOA 20 T","-")</f>
        <v>SOMME DES LOYERS LOA 20 T</v>
      </c>
      <c r="F32" s="156"/>
      <c r="G32" s="39"/>
      <c r="H32" s="36"/>
      <c r="I32" s="36"/>
      <c r="J32" s="36"/>
      <c r="K32" s="36"/>
      <c r="L32" s="77"/>
    </row>
    <row r="33" spans="5:12">
      <c r="E33" s="32"/>
      <c r="F33" s="32"/>
      <c r="G33" s="32"/>
      <c r="H33" s="32"/>
      <c r="I33" s="32"/>
      <c r="J33" s="32"/>
      <c r="K33" s="32"/>
      <c r="L33" s="32"/>
    </row>
    <row r="34" spans="5:12">
      <c r="E34" s="32"/>
      <c r="F34" s="32"/>
      <c r="G34" s="32"/>
      <c r="H34" s="32"/>
      <c r="I34" s="32"/>
      <c r="J34" s="32"/>
      <c r="K34" s="32"/>
      <c r="L34" s="32"/>
    </row>
    <row r="35" spans="5:12">
      <c r="E35" s="32"/>
      <c r="F35" s="32"/>
      <c r="G35" s="32"/>
      <c r="H35" s="32"/>
      <c r="I35" s="32"/>
      <c r="J35" s="32"/>
      <c r="K35" s="32"/>
      <c r="L35" s="32"/>
    </row>
    <row r="36" spans="5:12">
      <c r="E36" s="32"/>
      <c r="F36" s="32"/>
      <c r="G36" s="32"/>
      <c r="H36" s="32"/>
      <c r="I36" s="32"/>
      <c r="J36" s="32"/>
      <c r="K36" s="32"/>
      <c r="L36" s="32"/>
    </row>
    <row r="37" spans="5:12">
      <c r="E37" s="32"/>
      <c r="F37" s="32"/>
      <c r="G37" s="32"/>
      <c r="H37" s="32"/>
      <c r="I37" s="32"/>
      <c r="J37" s="32"/>
      <c r="K37" s="32"/>
      <c r="L37" s="32"/>
    </row>
  </sheetData>
  <mergeCells count="35">
    <mergeCell ref="C21:C22"/>
    <mergeCell ref="D21:D22"/>
    <mergeCell ref="E13:F13"/>
    <mergeCell ref="C5:D5"/>
    <mergeCell ref="C6:D6"/>
    <mergeCell ref="E32:F32"/>
    <mergeCell ref="E29:F29"/>
    <mergeCell ref="E30:F30"/>
    <mergeCell ref="E31:F31"/>
    <mergeCell ref="F5:L5"/>
    <mergeCell ref="E7:L7"/>
    <mergeCell ref="E17:L17"/>
    <mergeCell ref="E12:F12"/>
    <mergeCell ref="E14:F14"/>
    <mergeCell ref="E27:F27"/>
    <mergeCell ref="E28:F28"/>
    <mergeCell ref="E8:F8"/>
    <mergeCell ref="E9:F9"/>
    <mergeCell ref="B29:D32"/>
    <mergeCell ref="A21:A22"/>
    <mergeCell ref="E1:L1"/>
    <mergeCell ref="E2:L2"/>
    <mergeCell ref="G4:L4"/>
    <mergeCell ref="B16:B17"/>
    <mergeCell ref="C16:C17"/>
    <mergeCell ref="D16:D17"/>
    <mergeCell ref="B18:B19"/>
    <mergeCell ref="C18:C19"/>
    <mergeCell ref="D18:D19"/>
    <mergeCell ref="E15:F15"/>
    <mergeCell ref="E16:F16"/>
    <mergeCell ref="B1:D1"/>
    <mergeCell ref="B2:D2"/>
    <mergeCell ref="E10:F10"/>
    <mergeCell ref="E11:F11"/>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L32"/>
  <sheetViews>
    <sheetView view="pageLayout" workbookViewId="0">
      <selection activeCell="D14" sqref="D14"/>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32" customFormat="1" ht="17.100000000000001" customHeight="1">
      <c r="B1" s="124" t="str">
        <f>Accueil!A7</f>
        <v>AO/TERRA URBA-1</v>
      </c>
      <c r="C1" s="124"/>
      <c r="D1" s="124"/>
      <c r="E1" s="124" t="str">
        <f>Accueil!A7</f>
        <v>AO/TERRA URBA-1</v>
      </c>
      <c r="F1" s="124"/>
      <c r="G1" s="124"/>
      <c r="H1" s="124"/>
      <c r="I1" s="124"/>
      <c r="J1" s="124"/>
      <c r="K1" s="124"/>
      <c r="L1" s="124"/>
    </row>
    <row r="2" spans="2:12" s="32" customFormat="1" ht="17.100000000000001" customHeight="1">
      <c r="B2" s="125" t="s">
        <v>19</v>
      </c>
      <c r="C2" s="125"/>
      <c r="D2" s="125"/>
      <c r="E2" s="125" t="s">
        <v>22</v>
      </c>
      <c r="F2" s="125"/>
      <c r="G2" s="125"/>
      <c r="H2" s="125"/>
      <c r="I2" s="125"/>
      <c r="J2" s="125"/>
      <c r="K2" s="125"/>
      <c r="L2" s="125"/>
    </row>
    <row r="3" spans="2:12" s="32" customFormat="1" ht="17.100000000000001" customHeight="1" thickBot="1"/>
    <row r="4" spans="2:12" s="32" customFormat="1" ht="17.100000000000001" customHeight="1" thickBot="1">
      <c r="B4" s="165" t="s">
        <v>176</v>
      </c>
      <c r="C4" s="165"/>
      <c r="D4" s="166"/>
      <c r="E4" s="41" t="s">
        <v>30</v>
      </c>
      <c r="F4" s="33" t="s">
        <v>9</v>
      </c>
      <c r="G4" s="157"/>
      <c r="H4" s="158"/>
      <c r="I4" s="158"/>
      <c r="J4" s="158"/>
      <c r="K4" s="158"/>
      <c r="L4" s="159"/>
    </row>
    <row r="5" spans="2:12" s="32" customFormat="1" ht="17.100000000000001" customHeight="1">
      <c r="B5" s="20"/>
      <c r="C5" s="17"/>
      <c r="D5" s="18"/>
      <c r="E5" s="40" t="s">
        <v>0</v>
      </c>
      <c r="F5" s="126" t="s">
        <v>40</v>
      </c>
      <c r="G5" s="127"/>
      <c r="H5" s="127"/>
      <c r="I5" s="127"/>
      <c r="J5" s="127"/>
      <c r="K5" s="127"/>
      <c r="L5" s="127"/>
    </row>
    <row r="6" spans="2:12" s="32" customFormat="1" ht="17.100000000000001" customHeight="1">
      <c r="B6" s="167" t="s">
        <v>41</v>
      </c>
      <c r="C6" s="167"/>
      <c r="D6" s="21" t="s">
        <v>31</v>
      </c>
      <c r="E6" s="34"/>
      <c r="F6" s="34"/>
      <c r="G6" s="34"/>
    </row>
    <row r="7" spans="2:12" s="32" customFormat="1" ht="20.25" customHeight="1">
      <c r="B7" s="168" t="s">
        <v>33</v>
      </c>
      <c r="C7" s="168"/>
      <c r="D7" s="19"/>
      <c r="E7" s="154" t="s">
        <v>71</v>
      </c>
      <c r="F7" s="155"/>
      <c r="G7" s="155"/>
      <c r="H7" s="155"/>
      <c r="I7" s="155"/>
      <c r="J7" s="155"/>
      <c r="K7" s="155"/>
      <c r="L7" s="156"/>
    </row>
    <row r="8" spans="2:12" s="32" customFormat="1" ht="19.5" customHeight="1">
      <c r="B8" s="168" t="s">
        <v>39</v>
      </c>
      <c r="C8" s="168"/>
      <c r="D8" s="19"/>
      <c r="E8" s="160" t="s">
        <v>25</v>
      </c>
      <c r="F8" s="161"/>
      <c r="G8" s="38" t="s">
        <v>142</v>
      </c>
      <c r="H8" s="38" t="str">
        <f>Accueil!$B$13</f>
        <v>-</v>
      </c>
      <c r="I8" s="38" t="str">
        <f>Accueil!$C$13</f>
        <v>-</v>
      </c>
      <c r="J8" s="38" t="str">
        <f>Accueil!$D$13</f>
        <v>LOA 12 Trimestres</v>
      </c>
      <c r="K8" s="38" t="str">
        <f>Accueil!$E$13</f>
        <v>LOA 16 Trimestres</v>
      </c>
      <c r="L8" s="38" t="str">
        <f>Accueil!$F$13</f>
        <v>LOA 20 Trimestres</v>
      </c>
    </row>
    <row r="9" spans="2:12" s="32" customFormat="1" ht="30" customHeight="1">
      <c r="B9" s="168" t="s">
        <v>138</v>
      </c>
      <c r="C9" s="168"/>
      <c r="D9" s="19"/>
      <c r="E9" s="118" t="s">
        <v>30</v>
      </c>
      <c r="F9" s="118"/>
      <c r="G9" s="84"/>
      <c r="H9" s="81"/>
      <c r="I9" s="84"/>
      <c r="J9" s="84"/>
      <c r="K9" s="84"/>
      <c r="L9" s="84"/>
    </row>
    <row r="10" spans="2:12" s="32" customFormat="1" ht="17.100000000000001" customHeight="1">
      <c r="B10" s="168" t="s">
        <v>34</v>
      </c>
      <c r="C10" s="168"/>
      <c r="D10" s="19"/>
      <c r="E10" s="163"/>
      <c r="F10" s="163"/>
      <c r="G10" s="83"/>
      <c r="H10" s="83"/>
      <c r="I10" s="83"/>
      <c r="J10" s="83"/>
      <c r="K10" s="83"/>
      <c r="L10" s="83"/>
    </row>
    <row r="11" spans="2:12" s="32" customFormat="1" ht="17.100000000000001" customHeight="1">
      <c r="B11" s="170" t="s">
        <v>35</v>
      </c>
      <c r="C11" s="171"/>
      <c r="D11" s="19"/>
      <c r="E11" s="154" t="s">
        <v>72</v>
      </c>
      <c r="F11" s="155"/>
      <c r="G11" s="155"/>
      <c r="H11" s="155"/>
      <c r="I11" s="155"/>
      <c r="J11" s="155"/>
      <c r="K11" s="155"/>
      <c r="L11" s="156"/>
    </row>
    <row r="12" spans="2:12" s="32" customFormat="1" ht="33.75" customHeight="1">
      <c r="B12" s="168" t="s">
        <v>139</v>
      </c>
      <c r="C12" s="168"/>
      <c r="D12" s="19"/>
      <c r="E12" s="38" t="s">
        <v>26</v>
      </c>
      <c r="F12" s="38" t="s">
        <v>27</v>
      </c>
      <c r="G12" s="38" t="s">
        <v>142</v>
      </c>
      <c r="H12" s="38" t="str">
        <f>Accueil!$B$13</f>
        <v>-</v>
      </c>
      <c r="I12" s="38" t="str">
        <f>Accueil!$C$13</f>
        <v>-</v>
      </c>
      <c r="J12" s="38" t="str">
        <f>Accueil!$D$13</f>
        <v>LOA 12 Trimestres</v>
      </c>
      <c r="K12" s="38" t="str">
        <f>Accueil!$E$13</f>
        <v>LOA 16 Trimestres</v>
      </c>
      <c r="L12" s="38" t="str">
        <f>Accueil!$F$13</f>
        <v>LOA 20 Trimestres</v>
      </c>
    </row>
    <row r="13" spans="2:12" s="32" customFormat="1" ht="17.100000000000001" customHeight="1">
      <c r="B13" s="170" t="s">
        <v>32</v>
      </c>
      <c r="C13" s="171"/>
      <c r="D13" s="19"/>
      <c r="E13" s="81" t="s">
        <v>30</v>
      </c>
      <c r="F13" s="84">
        <v>1</v>
      </c>
      <c r="G13" s="84"/>
      <c r="H13" s="84"/>
      <c r="I13" s="84"/>
      <c r="J13" s="84"/>
      <c r="K13" s="84"/>
      <c r="L13" s="84"/>
    </row>
    <row r="14" spans="2:12" s="32" customFormat="1" ht="32.25" customHeight="1">
      <c r="B14" s="170" t="s">
        <v>140</v>
      </c>
      <c r="C14" s="171"/>
      <c r="D14" s="19"/>
      <c r="E14" s="154" t="s">
        <v>29</v>
      </c>
      <c r="F14" s="156"/>
      <c r="G14" s="82"/>
      <c r="H14" s="36"/>
      <c r="I14" s="36"/>
      <c r="J14" s="36"/>
      <c r="K14" s="36"/>
      <c r="L14" s="36"/>
    </row>
    <row r="15" spans="2:12" s="32" customFormat="1" ht="17.100000000000001" customHeight="1">
      <c r="B15" s="168" t="s">
        <v>177</v>
      </c>
      <c r="C15" s="168"/>
      <c r="D15" s="19"/>
      <c r="E15" s="154" t="str">
        <f>IF(Accueil!$B$12="Oui","SOMME DES LOYERS LOA 4 T","-")</f>
        <v>-</v>
      </c>
      <c r="F15" s="156"/>
      <c r="G15" s="39"/>
      <c r="H15" s="84"/>
      <c r="I15" s="36"/>
      <c r="J15" s="36"/>
      <c r="K15" s="36"/>
      <c r="L15" s="36"/>
    </row>
    <row r="16" spans="2:12" s="32" customFormat="1" ht="17.100000000000001" customHeight="1">
      <c r="B16" s="169" t="s">
        <v>178</v>
      </c>
      <c r="C16" s="169"/>
      <c r="D16" s="19"/>
      <c r="E16" s="154" t="str">
        <f>IF(Accueil!$C$12="Oui","SOMME DES LOYERS LOA 8 T","-")</f>
        <v>-</v>
      </c>
      <c r="F16" s="156"/>
      <c r="G16" s="39"/>
      <c r="H16" s="36"/>
      <c r="I16" s="84"/>
      <c r="J16" s="36"/>
      <c r="K16" s="36"/>
      <c r="L16" s="36"/>
    </row>
    <row r="17" spans="1:12" s="32" customFormat="1" ht="17.100000000000001" customHeight="1">
      <c r="B17" s="164" t="s">
        <v>21</v>
      </c>
      <c r="C17" s="164"/>
      <c r="D17" s="164"/>
      <c r="E17" s="154" t="str">
        <f>IF(Accueil!$D$12="Oui","SOMME DES LOYERS LOA 12 T","-")</f>
        <v>SOMME DES LOYERS LOA 12 T</v>
      </c>
      <c r="F17" s="156"/>
      <c r="G17" s="39"/>
      <c r="H17" s="36"/>
      <c r="I17" s="36"/>
      <c r="J17" s="84"/>
      <c r="K17" s="36"/>
      <c r="L17" s="36"/>
    </row>
    <row r="18" spans="1:12" s="32" customFormat="1" ht="17.100000000000001" customHeight="1">
      <c r="B18" s="164"/>
      <c r="C18" s="164"/>
      <c r="D18" s="164"/>
      <c r="E18" s="154" t="str">
        <f>IF(Accueil!$E$12="Oui","SOMME DES LOYERS LOA 16 T","-")</f>
        <v>SOMME DES LOYERS LOA 16 T</v>
      </c>
      <c r="F18" s="156"/>
      <c r="G18" s="39"/>
      <c r="H18" s="36"/>
      <c r="I18" s="36"/>
      <c r="J18" s="36"/>
      <c r="K18" s="37"/>
      <c r="L18" s="36"/>
    </row>
    <row r="19" spans="1:12" s="32" customFormat="1" ht="17.100000000000001" customHeight="1">
      <c r="B19" s="164"/>
      <c r="C19" s="164"/>
      <c r="D19" s="164"/>
      <c r="E19" s="153" t="str">
        <f>IF(Accueil!$F$12="Oui","SOMME DES LOYERS LOA 20 T","-")</f>
        <v>SOMME DES LOYERS LOA 20 T</v>
      </c>
      <c r="F19" s="153"/>
      <c r="G19" s="39"/>
      <c r="H19" s="36"/>
      <c r="I19" s="36"/>
      <c r="J19" s="36"/>
      <c r="K19" s="36"/>
      <c r="L19" s="81"/>
    </row>
    <row r="20" spans="1:12" s="32" customFormat="1" ht="17.100000000000001" customHeight="1">
      <c r="B20" s="164"/>
      <c r="C20" s="164"/>
      <c r="D20" s="164"/>
    </row>
    <row r="21" spans="1:12" s="32" customFormat="1" ht="17.100000000000001" customHeight="1">
      <c r="B21" s="164"/>
      <c r="C21" s="164"/>
      <c r="D21" s="164"/>
    </row>
    <row r="22" spans="1:12" s="32" customFormat="1" ht="17.100000000000001" customHeight="1">
      <c r="B22" s="164"/>
      <c r="C22" s="164"/>
      <c r="D22" s="164"/>
    </row>
    <row r="23" spans="1:12" s="32" customFormat="1" ht="17.100000000000001" customHeight="1">
      <c r="B23" s="164"/>
      <c r="C23" s="164"/>
      <c r="D23" s="164"/>
    </row>
    <row r="24" spans="1:12" s="32" customFormat="1" ht="17.100000000000001" customHeight="1">
      <c r="B24" s="164"/>
      <c r="C24" s="164"/>
      <c r="D24" s="164"/>
    </row>
    <row r="25" spans="1:12" s="32" customFormat="1" ht="17.100000000000001" customHeight="1">
      <c r="B25" s="164"/>
      <c r="C25" s="164"/>
      <c r="D25" s="164"/>
    </row>
    <row r="26" spans="1:12" s="32" customFormat="1" ht="17.100000000000001" customHeight="1">
      <c r="B26" s="164"/>
      <c r="C26" s="164"/>
      <c r="D26" s="164"/>
    </row>
    <row r="27" spans="1:12" s="32" customFormat="1" ht="17.100000000000001" customHeight="1">
      <c r="B27" s="164"/>
      <c r="C27" s="164"/>
      <c r="D27" s="164"/>
    </row>
    <row r="28" spans="1:12" s="32" customFormat="1" ht="17.100000000000001" customHeight="1">
      <c r="B28" s="164"/>
      <c r="C28" s="164"/>
      <c r="D28" s="164"/>
    </row>
    <row r="29" spans="1:12" s="32" customFormat="1" ht="17.100000000000001" customHeight="1">
      <c r="B29" s="164"/>
      <c r="C29" s="164"/>
      <c r="D29" s="164"/>
    </row>
    <row r="30" spans="1:12" s="32" customFormat="1" ht="17.100000000000001" customHeight="1">
      <c r="B30" s="164"/>
      <c r="C30" s="164"/>
      <c r="D30" s="164"/>
    </row>
    <row r="31" spans="1:12" s="32" customFormat="1" ht="17.100000000000001" customHeight="1"/>
    <row r="32" spans="1:12">
      <c r="A32" s="32"/>
      <c r="B32" s="32"/>
      <c r="C32" s="32"/>
      <c r="D32" s="32"/>
    </row>
  </sheetData>
  <mergeCells count="30">
    <mergeCell ref="B15:C15"/>
    <mergeCell ref="B16:C16"/>
    <mergeCell ref="B9:C9"/>
    <mergeCell ref="B10:C10"/>
    <mergeCell ref="B11:C11"/>
    <mergeCell ref="B12:C12"/>
    <mergeCell ref="B13:C13"/>
    <mergeCell ref="B14:C14"/>
    <mergeCell ref="B17:D30"/>
    <mergeCell ref="E1:L1"/>
    <mergeCell ref="E2:L2"/>
    <mergeCell ref="G4:L4"/>
    <mergeCell ref="F5:L5"/>
    <mergeCell ref="E7:L7"/>
    <mergeCell ref="E8:F8"/>
    <mergeCell ref="B1:D1"/>
    <mergeCell ref="B2:D2"/>
    <mergeCell ref="B4:D4"/>
    <mergeCell ref="B6:C6"/>
    <mergeCell ref="B7:C7"/>
    <mergeCell ref="B8:C8"/>
    <mergeCell ref="E17:F17"/>
    <mergeCell ref="E18:F18"/>
    <mergeCell ref="E19:F19"/>
    <mergeCell ref="E16:F16"/>
    <mergeCell ref="E9:F9"/>
    <mergeCell ref="E10:F10"/>
    <mergeCell ref="E11:L11"/>
    <mergeCell ref="E14:F14"/>
    <mergeCell ref="E15:F15"/>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L32"/>
  <sheetViews>
    <sheetView view="pageLayout" topLeftCell="A10" workbookViewId="0">
      <selection activeCell="B17" sqref="B17:D30"/>
    </sheetView>
  </sheetViews>
  <sheetFormatPr baseColWidth="10" defaultRowHeight="1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32" customFormat="1" ht="17.100000000000001" customHeight="1">
      <c r="B1" s="124" t="str">
        <f>Accueil!A7</f>
        <v>AO/TERRA URBA-1</v>
      </c>
      <c r="C1" s="124"/>
      <c r="D1" s="124"/>
      <c r="E1" s="124" t="str">
        <f>Accueil!A7</f>
        <v>AO/TERRA URBA-1</v>
      </c>
      <c r="F1" s="124"/>
      <c r="G1" s="124"/>
      <c r="H1" s="124"/>
      <c r="I1" s="124"/>
      <c r="J1" s="124"/>
      <c r="K1" s="124"/>
      <c r="L1" s="124"/>
    </row>
    <row r="2" spans="2:12" s="32" customFormat="1" ht="17.100000000000001" customHeight="1">
      <c r="B2" s="125" t="s">
        <v>19</v>
      </c>
      <c r="C2" s="125"/>
      <c r="D2" s="125"/>
      <c r="E2" s="125" t="s">
        <v>22</v>
      </c>
      <c r="F2" s="125"/>
      <c r="G2" s="125"/>
      <c r="H2" s="125"/>
      <c r="I2" s="125"/>
      <c r="J2" s="125"/>
      <c r="K2" s="125"/>
      <c r="L2" s="125"/>
    </row>
    <row r="3" spans="2:12" s="32" customFormat="1" ht="17.100000000000001" customHeight="1" thickBot="1"/>
    <row r="4" spans="2:12" s="32" customFormat="1" ht="17.100000000000001" customHeight="1" thickBot="1">
      <c r="B4" s="165" t="s">
        <v>181</v>
      </c>
      <c r="C4" s="165"/>
      <c r="D4" s="166"/>
      <c r="E4" s="41" t="s">
        <v>30</v>
      </c>
      <c r="F4" s="33" t="s">
        <v>9</v>
      </c>
      <c r="G4" s="157"/>
      <c r="H4" s="158"/>
      <c r="I4" s="158"/>
      <c r="J4" s="158"/>
      <c r="K4" s="158"/>
      <c r="L4" s="159"/>
    </row>
    <row r="5" spans="2:12" s="32" customFormat="1" ht="17.100000000000001" customHeight="1">
      <c r="B5" s="20"/>
      <c r="C5" s="17"/>
      <c r="D5" s="18"/>
      <c r="E5" s="40" t="s">
        <v>0</v>
      </c>
      <c r="F5" s="126" t="s">
        <v>181</v>
      </c>
      <c r="G5" s="127"/>
      <c r="H5" s="127"/>
      <c r="I5" s="127"/>
      <c r="J5" s="127"/>
      <c r="K5" s="127"/>
      <c r="L5" s="127"/>
    </row>
    <row r="6" spans="2:12" s="32" customFormat="1" ht="17.100000000000001" customHeight="1">
      <c r="B6" s="167" t="s">
        <v>41</v>
      </c>
      <c r="C6" s="167"/>
      <c r="D6" s="21" t="s">
        <v>31</v>
      </c>
      <c r="E6" s="34"/>
      <c r="F6" s="34"/>
      <c r="G6" s="34"/>
    </row>
    <row r="7" spans="2:12" s="32" customFormat="1" ht="20.25" customHeight="1">
      <c r="B7" s="173" t="s">
        <v>186</v>
      </c>
      <c r="C7" s="174"/>
      <c r="D7" s="179"/>
      <c r="E7" s="154" t="s">
        <v>71</v>
      </c>
      <c r="F7" s="155"/>
      <c r="G7" s="155"/>
      <c r="H7" s="155"/>
      <c r="I7" s="155"/>
      <c r="J7" s="155"/>
      <c r="K7" s="155"/>
      <c r="L7" s="156"/>
    </row>
    <row r="8" spans="2:12" s="32" customFormat="1" ht="19.5" customHeight="1">
      <c r="B8" s="175"/>
      <c r="C8" s="176"/>
      <c r="D8" s="180"/>
      <c r="E8" s="160" t="s">
        <v>25</v>
      </c>
      <c r="F8" s="161"/>
      <c r="G8" s="38" t="s">
        <v>142</v>
      </c>
      <c r="H8" s="38" t="str">
        <f>Accueil!$B$13</f>
        <v>-</v>
      </c>
      <c r="I8" s="38" t="str">
        <f>Accueil!$C$13</f>
        <v>-</v>
      </c>
      <c r="J8" s="38" t="str">
        <f>Accueil!$D$13</f>
        <v>LOA 12 Trimestres</v>
      </c>
      <c r="K8" s="38" t="str">
        <f>Accueil!$E$13</f>
        <v>LOA 16 Trimestres</v>
      </c>
      <c r="L8" s="38" t="str">
        <f>Accueil!$F$13</f>
        <v>LOA 20 Trimestres</v>
      </c>
    </row>
    <row r="9" spans="2:12" s="32" customFormat="1" ht="30" customHeight="1">
      <c r="B9" s="175"/>
      <c r="C9" s="176"/>
      <c r="D9" s="180"/>
      <c r="E9" s="118" t="s">
        <v>30</v>
      </c>
      <c r="F9" s="118"/>
      <c r="G9" s="96"/>
      <c r="H9" s="93"/>
      <c r="I9" s="96"/>
      <c r="J9" s="96"/>
      <c r="K9" s="96"/>
      <c r="L9" s="96"/>
    </row>
    <row r="10" spans="2:12" s="32" customFormat="1" ht="17.100000000000001" customHeight="1">
      <c r="B10" s="175"/>
      <c r="C10" s="176"/>
      <c r="D10" s="180"/>
      <c r="E10" s="163"/>
      <c r="F10" s="163"/>
      <c r="G10" s="95"/>
      <c r="H10" s="95"/>
      <c r="I10" s="95"/>
      <c r="J10" s="95"/>
      <c r="K10" s="95"/>
      <c r="L10" s="95"/>
    </row>
    <row r="11" spans="2:12" s="32" customFormat="1" ht="17.100000000000001" customHeight="1">
      <c r="B11" s="175"/>
      <c r="C11" s="176"/>
      <c r="D11" s="180"/>
      <c r="E11" s="154" t="s">
        <v>72</v>
      </c>
      <c r="F11" s="155"/>
      <c r="G11" s="155"/>
      <c r="H11" s="155"/>
      <c r="I11" s="155"/>
      <c r="J11" s="155"/>
      <c r="K11" s="155"/>
      <c r="L11" s="156"/>
    </row>
    <row r="12" spans="2:12" s="32" customFormat="1" ht="33.75" customHeight="1">
      <c r="B12" s="175"/>
      <c r="C12" s="176"/>
      <c r="D12" s="180"/>
      <c r="E12" s="38" t="s">
        <v>26</v>
      </c>
      <c r="F12" s="38" t="s">
        <v>27</v>
      </c>
      <c r="G12" s="38" t="s">
        <v>142</v>
      </c>
      <c r="H12" s="38" t="str">
        <f>Accueil!$B$13</f>
        <v>-</v>
      </c>
      <c r="I12" s="38" t="str">
        <f>Accueil!$C$13</f>
        <v>-</v>
      </c>
      <c r="J12" s="38" t="str">
        <f>Accueil!$D$13</f>
        <v>LOA 12 Trimestres</v>
      </c>
      <c r="K12" s="38" t="str">
        <f>Accueil!$E$13</f>
        <v>LOA 16 Trimestres</v>
      </c>
      <c r="L12" s="38" t="str">
        <f>Accueil!$F$13</f>
        <v>LOA 20 Trimestres</v>
      </c>
    </row>
    <row r="13" spans="2:12" s="32" customFormat="1" ht="17.100000000000001" customHeight="1">
      <c r="B13" s="175"/>
      <c r="C13" s="176"/>
      <c r="D13" s="180"/>
      <c r="E13" s="93" t="s">
        <v>30</v>
      </c>
      <c r="F13" s="96">
        <v>1</v>
      </c>
      <c r="G13" s="96"/>
      <c r="H13" s="96"/>
      <c r="I13" s="96"/>
      <c r="J13" s="96"/>
      <c r="K13" s="96"/>
      <c r="L13" s="96"/>
    </row>
    <row r="14" spans="2:12" s="32" customFormat="1" ht="32.25" customHeight="1">
      <c r="B14" s="175"/>
      <c r="C14" s="176"/>
      <c r="D14" s="180"/>
      <c r="E14" s="154" t="s">
        <v>29</v>
      </c>
      <c r="F14" s="156"/>
      <c r="G14" s="94"/>
      <c r="H14" s="36"/>
      <c r="I14" s="36"/>
      <c r="J14" s="36"/>
      <c r="K14" s="36"/>
      <c r="L14" s="36"/>
    </row>
    <row r="15" spans="2:12" s="32" customFormat="1" ht="17.100000000000001" customHeight="1">
      <c r="B15" s="175"/>
      <c r="C15" s="176"/>
      <c r="D15" s="180"/>
      <c r="E15" s="154" t="str">
        <f>IF(Accueil!$B$12="Oui","SOMME DES LOYERS LOA 4 T","-")</f>
        <v>-</v>
      </c>
      <c r="F15" s="156"/>
      <c r="G15" s="39"/>
      <c r="H15" s="96"/>
      <c r="I15" s="36"/>
      <c r="J15" s="36"/>
      <c r="K15" s="36"/>
      <c r="L15" s="36"/>
    </row>
    <row r="16" spans="2:12" s="32" customFormat="1" ht="17.100000000000001" customHeight="1">
      <c r="B16" s="177"/>
      <c r="C16" s="178"/>
      <c r="D16" s="181"/>
      <c r="E16" s="154" t="str">
        <f>IF(Accueil!$C$12="Oui","SOMME DES LOYERS LOA 8 T","-")</f>
        <v>-</v>
      </c>
      <c r="F16" s="156"/>
      <c r="G16" s="39"/>
      <c r="H16" s="36"/>
      <c r="I16" s="96"/>
      <c r="J16" s="36"/>
      <c r="K16" s="36"/>
      <c r="L16" s="36"/>
    </row>
    <row r="17" spans="1:12" s="32" customFormat="1" ht="17.100000000000001" customHeight="1">
      <c r="B17" s="172" t="s">
        <v>187</v>
      </c>
      <c r="C17" s="164"/>
      <c r="D17" s="164"/>
      <c r="E17" s="154" t="str">
        <f>IF(Accueil!$D$12="Oui","SOMME DES LOYERS LOA 12 T","-")</f>
        <v>SOMME DES LOYERS LOA 12 T</v>
      </c>
      <c r="F17" s="156"/>
      <c r="G17" s="39"/>
      <c r="H17" s="36"/>
      <c r="I17" s="36"/>
      <c r="J17" s="96"/>
      <c r="K17" s="36"/>
      <c r="L17" s="36"/>
    </row>
    <row r="18" spans="1:12" s="32" customFormat="1" ht="17.100000000000001" customHeight="1">
      <c r="B18" s="164"/>
      <c r="C18" s="164"/>
      <c r="D18" s="164"/>
      <c r="E18" s="154" t="str">
        <f>IF(Accueil!$E$12="Oui","SOMME DES LOYERS LOA 16 T","-")</f>
        <v>SOMME DES LOYERS LOA 16 T</v>
      </c>
      <c r="F18" s="156"/>
      <c r="G18" s="39"/>
      <c r="H18" s="36"/>
      <c r="I18" s="36"/>
      <c r="J18" s="36"/>
      <c r="K18" s="37"/>
      <c r="L18" s="36"/>
    </row>
    <row r="19" spans="1:12" s="32" customFormat="1" ht="17.100000000000001" customHeight="1">
      <c r="B19" s="164"/>
      <c r="C19" s="164"/>
      <c r="D19" s="164"/>
      <c r="E19" s="153" t="str">
        <f>IF(Accueil!$F$12="Oui","SOMME DES LOYERS LOA 20 T","-")</f>
        <v>SOMME DES LOYERS LOA 20 T</v>
      </c>
      <c r="F19" s="153"/>
      <c r="G19" s="39"/>
      <c r="H19" s="36"/>
      <c r="I19" s="36"/>
      <c r="J19" s="36"/>
      <c r="K19" s="36"/>
      <c r="L19" s="93"/>
    </row>
    <row r="20" spans="1:12" s="32" customFormat="1" ht="17.100000000000001" customHeight="1">
      <c r="B20" s="164"/>
      <c r="C20" s="164"/>
      <c r="D20" s="164"/>
    </row>
    <row r="21" spans="1:12" s="32" customFormat="1" ht="17.100000000000001" customHeight="1">
      <c r="B21" s="164"/>
      <c r="C21" s="164"/>
      <c r="D21" s="164"/>
    </row>
    <row r="22" spans="1:12" s="32" customFormat="1" ht="17.100000000000001" customHeight="1">
      <c r="B22" s="164"/>
      <c r="C22" s="164"/>
      <c r="D22" s="164"/>
    </row>
    <row r="23" spans="1:12" s="32" customFormat="1" ht="17.100000000000001" customHeight="1">
      <c r="B23" s="164"/>
      <c r="C23" s="164"/>
      <c r="D23" s="164"/>
    </row>
    <row r="24" spans="1:12" s="32" customFormat="1" ht="17.100000000000001" customHeight="1">
      <c r="B24" s="164"/>
      <c r="C24" s="164"/>
      <c r="D24" s="164"/>
    </row>
    <row r="25" spans="1:12" s="32" customFormat="1" ht="17.100000000000001" customHeight="1">
      <c r="B25" s="164"/>
      <c r="C25" s="164"/>
      <c r="D25" s="164"/>
    </row>
    <row r="26" spans="1:12" s="32" customFormat="1" ht="17.100000000000001" customHeight="1">
      <c r="B26" s="164"/>
      <c r="C26" s="164"/>
      <c r="D26" s="164"/>
    </row>
    <row r="27" spans="1:12" s="32" customFormat="1" ht="17.100000000000001" customHeight="1">
      <c r="B27" s="164"/>
      <c r="C27" s="164"/>
      <c r="D27" s="164"/>
    </row>
    <row r="28" spans="1:12" s="32" customFormat="1" ht="17.100000000000001" customHeight="1">
      <c r="B28" s="164"/>
      <c r="C28" s="164"/>
      <c r="D28" s="164"/>
    </row>
    <row r="29" spans="1:12" s="32" customFormat="1" ht="17.100000000000001" customHeight="1">
      <c r="B29" s="164"/>
      <c r="C29" s="164"/>
      <c r="D29" s="164"/>
    </row>
    <row r="30" spans="1:12" s="32" customFormat="1" ht="17.100000000000001" customHeight="1">
      <c r="B30" s="164"/>
      <c r="C30" s="164"/>
      <c r="D30" s="164"/>
    </row>
    <row r="31" spans="1:12" s="32" customFormat="1" ht="17.100000000000001" customHeight="1"/>
    <row r="32" spans="1:12">
      <c r="A32" s="32"/>
      <c r="B32" s="32"/>
      <c r="C32" s="32"/>
      <c r="D32" s="32"/>
    </row>
  </sheetData>
  <mergeCells count="22">
    <mergeCell ref="E16:F16"/>
    <mergeCell ref="B17:D30"/>
    <mergeCell ref="E17:F17"/>
    <mergeCell ref="E18:F18"/>
    <mergeCell ref="E19:F19"/>
    <mergeCell ref="B7:C16"/>
    <mergeCell ref="D7:D16"/>
    <mergeCell ref="E14:F14"/>
    <mergeCell ref="E15:F15"/>
    <mergeCell ref="E9:F9"/>
    <mergeCell ref="E10:F10"/>
    <mergeCell ref="E11:L11"/>
    <mergeCell ref="F5:L5"/>
    <mergeCell ref="B6:C6"/>
    <mergeCell ref="E7:L7"/>
    <mergeCell ref="E8:F8"/>
    <mergeCell ref="B1:D1"/>
    <mergeCell ref="E1:L1"/>
    <mergeCell ref="B2:D2"/>
    <mergeCell ref="E2:L2"/>
    <mergeCell ref="B4:D4"/>
    <mergeCell ref="G4:L4"/>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13</vt:i4>
      </vt:variant>
    </vt:vector>
  </HeadingPairs>
  <TitlesOfParts>
    <vt:vector size="28" baseType="lpstr">
      <vt:lpstr>Accueil</vt:lpstr>
      <vt:lpstr>Options</vt:lpstr>
      <vt:lpstr>A.Imprimante A3 Scanner</vt:lpstr>
      <vt:lpstr>1.Imprimante A4 N&amp;B Scan à plat</vt:lpstr>
      <vt:lpstr>2.MFP Local A4 N&amp;B</vt:lpstr>
      <vt:lpstr>3.MFP Local A3 Couleur</vt:lpstr>
      <vt:lpstr>4.MFP Dépt. A3 Couleur 35ppm</vt:lpstr>
      <vt:lpstr>Logiciel gestion de parc</vt:lpstr>
      <vt:lpstr>Logiciel d'océrisation</vt:lpstr>
      <vt:lpstr>Formation</vt:lpstr>
      <vt:lpstr>Gestion Pro-active</vt:lpstr>
      <vt:lpstr>Installation</vt:lpstr>
      <vt:lpstr>Reprise des matériels</vt:lpstr>
      <vt:lpstr>Maintenance</vt:lpstr>
      <vt:lpstr>Développement Durable</vt:lpstr>
      <vt:lpstr>'2.MFP Local A4 N&amp;B'!Print_Area</vt:lpstr>
      <vt:lpstr>'3.MFP Local A3 Couleur'!Print_Area</vt:lpstr>
      <vt:lpstr>'4.MFP Dépt. A3 Couleur 35ppm'!Print_Area</vt:lpstr>
      <vt:lpstr>'A.Imprimante A3 Scanner'!Print_Area</vt:lpstr>
      <vt:lpstr>Formation!Print_Area</vt:lpstr>
      <vt:lpstr>'Gestion Pro-active'!Print_Area</vt:lpstr>
      <vt:lpstr>Installation!Print_Area</vt:lpstr>
      <vt:lpstr>'Logiciel d''océrisation'!Print_Area</vt:lpstr>
      <vt:lpstr>'Logiciel gestion de parc'!Print_Area</vt:lpstr>
      <vt:lpstr>Maintenance!Print_Area</vt:lpstr>
      <vt:lpstr>Options!Print_Area</vt:lpstr>
      <vt:lpstr>'Reprise des matériels'!Print_Area</vt:lpstr>
      <vt:lpstr>'Développement Durable'!Zone_d_impression</vt:lpstr>
    </vt:vector>
  </TitlesOfParts>
  <Company>NAXAN EXPERTISE &amp; CONSEILS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Corinne</cp:lastModifiedBy>
  <cp:lastPrinted>2015-03-16T09:57:47Z</cp:lastPrinted>
  <dcterms:created xsi:type="dcterms:W3CDTF">2011-09-21T15:57:16Z</dcterms:created>
  <dcterms:modified xsi:type="dcterms:W3CDTF">2021-12-01T09:12:24Z</dcterms:modified>
</cp:coreProperties>
</file>