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4240" windowHeight="13170" tabRatio="941"/>
  </bookViews>
  <sheets>
    <sheet name="Accueil" sheetId="23" r:id="rId1"/>
    <sheet name="Options" sheetId="26" r:id="rId2"/>
    <sheet name="1.Imprimante Locale A4 N&amp;B" sheetId="1" r:id="rId3"/>
    <sheet name="2.mprimante locale A4 Couleur" sheetId="2" r:id="rId4"/>
    <sheet name="3.MFP Local A4 N&amp;B" sheetId="3" r:id="rId5"/>
    <sheet name="4.MFP Local A4 Couleur" sheetId="4" r:id="rId6"/>
    <sheet name="5.MFP Local A3 N&amp;B" sheetId="9" r:id="rId7"/>
    <sheet name="MFP Local A3 Couleur" sheetId="10" r:id="rId8"/>
    <sheet name="MFP Dépt. A3 N&amp;B 35ppm" sheetId="11" r:id="rId9"/>
    <sheet name="MFP Dépt. A3 Couleur 35ppm" sheetId="12" r:id="rId10"/>
    <sheet name="6.MFP Prod. A3 N&amp;B" sheetId="31" r:id="rId11"/>
    <sheet name="7.MFP Prod A3 Couleur" sheetId="30" r:id="rId12"/>
    <sheet name="Logiciel compteurs" sheetId="29" r:id="rId13"/>
    <sheet name="Formation" sheetId="20" r:id="rId14"/>
    <sheet name="Gestion Pro-active" sheetId="21" r:id="rId15"/>
    <sheet name="Installation" sheetId="24" r:id="rId16"/>
    <sheet name="Maintenance" sheetId="22" r:id="rId17"/>
    <sheet name="Développement Durable" sheetId="28" r:id="rId18"/>
  </sheets>
  <definedNames>
    <definedName name="Print_Area" localSheetId="2">'1.Imprimante Locale A4 N&amp;B'!$A$1:$L$32</definedName>
    <definedName name="Print_Area" localSheetId="3">'2.mprimante locale A4 Couleur'!$A$1:$L$32</definedName>
    <definedName name="Print_Area" localSheetId="4">'3.MFP Local A4 N&amp;B'!$A$1:$L$32</definedName>
    <definedName name="Print_Area" localSheetId="5">'4.MFP Local A4 Couleur'!$A$1:$L$29</definedName>
    <definedName name="Print_Area" localSheetId="6">'5.MFP Local A3 N&amp;B'!$A$1:$L$29</definedName>
    <definedName name="Print_Area" localSheetId="10">'6.MFP Prod. A3 N&amp;B'!$A$1:$L$32</definedName>
    <definedName name="Print_Area" localSheetId="11">'7.MFP Prod A3 Couleur'!$A$1:$L$33</definedName>
    <definedName name="Print_Area" localSheetId="13">Formation!$1:$32</definedName>
    <definedName name="Print_Area" localSheetId="14">'Gestion Pro-active'!$1:$33</definedName>
    <definedName name="Print_Area" localSheetId="15">Installation!$A$1:$H$27</definedName>
    <definedName name="Print_Area" localSheetId="12">'Logiciel compteurs'!$A$1:$D$32</definedName>
    <definedName name="Print_Area" localSheetId="16">Maintenance!$A$1:$H$36</definedName>
    <definedName name="Print_Area" localSheetId="9">'MFP Dépt. A3 Couleur 35ppm'!$A$1:$L$32</definedName>
    <definedName name="Print_Area" localSheetId="8">'MFP Dépt. A3 N&amp;B 35ppm'!$A$1:$L$32</definedName>
    <definedName name="Print_Area" localSheetId="7">'MFP Local A3 Couleur'!$A$1:$L$32</definedName>
    <definedName name="Print_Area" localSheetId="1">Options!$A$1:$H$36</definedName>
    <definedName name="_xlnm.Print_Area" localSheetId="17">'Développement Durable'!$A$1:$E$18</definedName>
  </definedNames>
  <calcPr calcId="124519"/>
</workbook>
</file>

<file path=xl/calcChain.xml><?xml version="1.0" encoding="utf-8"?>
<calcChain xmlns="http://schemas.openxmlformats.org/spreadsheetml/2006/main">
  <c r="E29" i="31"/>
  <c r="E28"/>
  <c r="E27"/>
  <c r="E26"/>
  <c r="E25"/>
  <c r="F20"/>
  <c r="E20"/>
  <c r="L19"/>
  <c r="I19"/>
  <c r="H19"/>
  <c r="E9"/>
  <c r="L8"/>
  <c r="I8"/>
  <c r="H8"/>
  <c r="F5"/>
  <c r="E4"/>
  <c r="B4"/>
  <c r="E1"/>
  <c r="B1"/>
  <c r="E28" i="30"/>
  <c r="E27"/>
  <c r="E26"/>
  <c r="E25"/>
  <c r="E24"/>
  <c r="F18"/>
  <c r="E18"/>
  <c r="L17"/>
  <c r="I17"/>
  <c r="H17"/>
  <c r="E9"/>
  <c r="L8"/>
  <c r="I8"/>
  <c r="H8"/>
  <c r="F5"/>
  <c r="E4"/>
  <c r="B4"/>
  <c r="E1"/>
  <c r="B1"/>
  <c r="E19" i="29"/>
  <c r="E18"/>
  <c r="E17"/>
  <c r="E16"/>
  <c r="E15"/>
  <c r="L12"/>
  <c r="I12"/>
  <c r="H12"/>
  <c r="L8"/>
  <c r="I8"/>
  <c r="H8"/>
  <c r="E1"/>
  <c r="B1"/>
  <c r="A1" i="28"/>
  <c r="A1" i="26"/>
  <c r="A1" i="24" l="1"/>
  <c r="E1" i="21"/>
  <c r="E1" i="20"/>
  <c r="E1" i="12"/>
  <c r="E1" i="11"/>
  <c r="E1" i="10"/>
  <c r="E1" i="9"/>
  <c r="E1" i="4"/>
  <c r="E1" i="3"/>
  <c r="E1" i="2"/>
  <c r="E1" i="1"/>
  <c r="E9" i="12"/>
  <c r="F5"/>
  <c r="E4"/>
  <c r="E9" i="11"/>
  <c r="F5"/>
  <c r="E4"/>
  <c r="E9" i="10"/>
  <c r="F5"/>
  <c r="E4"/>
  <c r="E25" i="9"/>
  <c r="E24"/>
  <c r="E23"/>
  <c r="E22"/>
  <c r="E21"/>
  <c r="F18"/>
  <c r="E18"/>
  <c r="E9"/>
  <c r="F5"/>
  <c r="E4"/>
  <c r="E22" i="4"/>
  <c r="E21"/>
  <c r="E20"/>
  <c r="E19"/>
  <c r="E18"/>
  <c r="F16"/>
  <c r="E16"/>
  <c r="E9"/>
  <c r="F5"/>
  <c r="E4"/>
  <c r="E22" i="3"/>
  <c r="E21"/>
  <c r="E20"/>
  <c r="E19"/>
  <c r="E18"/>
  <c r="E16"/>
  <c r="E9"/>
  <c r="F5"/>
  <c r="E4"/>
  <c r="E20" i="2"/>
  <c r="E19"/>
  <c r="E18"/>
  <c r="E17"/>
  <c r="E16"/>
  <c r="E14"/>
  <c r="E9"/>
  <c r="F5"/>
  <c r="E4"/>
  <c r="E20" i="1"/>
  <c r="E19"/>
  <c r="E18"/>
  <c r="E17"/>
  <c r="E16"/>
  <c r="C13" i="23"/>
  <c r="D13"/>
  <c r="E13"/>
  <c r="F13"/>
  <c r="B13"/>
  <c r="H13" i="1" s="1"/>
  <c r="F5"/>
  <c r="E14"/>
  <c r="E9"/>
  <c r="B4" i="12"/>
  <c r="B4" i="11"/>
  <c r="B4" i="10"/>
  <c r="B4" i="9"/>
  <c r="B4" i="4"/>
  <c r="B4" i="3"/>
  <c r="B4" i="2"/>
  <c r="E4" i="1"/>
  <c r="B4"/>
  <c r="A1" i="22"/>
  <c r="B1" i="21"/>
  <c r="B1" i="20"/>
  <c r="B1" i="12"/>
  <c r="B1" i="11"/>
  <c r="B1" i="10"/>
  <c r="B1" i="9"/>
  <c r="B1" i="4"/>
  <c r="B1" i="3"/>
  <c r="B1" i="2"/>
  <c r="B1" i="1"/>
  <c r="K13" l="1"/>
  <c r="K19" i="31"/>
  <c r="K12" i="29"/>
  <c r="K8" i="31"/>
  <c r="K17" i="30"/>
  <c r="K8" i="29"/>
  <c r="K8" i="30"/>
  <c r="J19" i="31"/>
  <c r="J17" i="30"/>
  <c r="J8"/>
  <c r="J12" i="29"/>
  <c r="J8"/>
  <c r="J8" i="31"/>
  <c r="I8" i="1"/>
  <c r="I8" i="2"/>
  <c r="H13"/>
  <c r="J13" i="1"/>
  <c r="J8"/>
  <c r="I13"/>
  <c r="L13"/>
  <c r="H8" i="2"/>
  <c r="J8"/>
  <c r="I13"/>
  <c r="L13"/>
  <c r="H8" i="3"/>
  <c r="J8"/>
  <c r="I15"/>
  <c r="L15"/>
  <c r="H8" i="4"/>
  <c r="J8"/>
  <c r="I15"/>
  <c r="L15"/>
  <c r="H8" i="9"/>
  <c r="J8"/>
  <c r="I17"/>
  <c r="L17"/>
  <c r="H8" i="10"/>
  <c r="J8"/>
  <c r="H8" i="11"/>
  <c r="J8"/>
  <c r="H8" i="12"/>
  <c r="J8"/>
  <c r="L8" i="1"/>
  <c r="L8" i="2"/>
  <c r="J13"/>
  <c r="I8" i="3"/>
  <c r="L8"/>
  <c r="H15"/>
  <c r="J15"/>
  <c r="I8" i="4"/>
  <c r="L8"/>
  <c r="H15"/>
  <c r="J15"/>
  <c r="I8" i="9"/>
  <c r="L8"/>
  <c r="H17"/>
  <c r="J17"/>
  <c r="I8" i="10"/>
  <c r="L8"/>
  <c r="I8" i="11"/>
  <c r="L8"/>
  <c r="I8" i="12"/>
  <c r="L8"/>
  <c r="K8" i="2"/>
  <c r="K13"/>
  <c r="K8" i="3"/>
  <c r="K15"/>
  <c r="K8" i="4"/>
  <c r="K15"/>
  <c r="K8" i="9"/>
  <c r="K17"/>
  <c r="K8" i="10"/>
  <c r="K8" i="11"/>
  <c r="K8" i="12"/>
  <c r="K8" i="1"/>
  <c r="H8"/>
</calcChain>
</file>

<file path=xl/sharedStrings.xml><?xml version="1.0" encoding="utf-8"?>
<sst xmlns="http://schemas.openxmlformats.org/spreadsheetml/2006/main" count="679" uniqueCount="181">
  <si>
    <t>TYPE :</t>
  </si>
  <si>
    <t>QUANTITE :</t>
  </si>
  <si>
    <t>IMPRIMANTE LOCALE A4 N&amp;B</t>
  </si>
  <si>
    <t>Vitesse N&amp;B (ppm)</t>
  </si>
  <si>
    <t>1 By-Pass (nbre de feuille A4)</t>
  </si>
  <si>
    <t>Capacité Totale en entrée (nbre de feuilles A4)</t>
  </si>
  <si>
    <t>CRITERES ECOLOGIQUES</t>
  </si>
  <si>
    <t>Minimum exigé</t>
  </si>
  <si>
    <t>Votre proposition</t>
  </si>
  <si>
    <t>CRITERES TECHNIQUES</t>
  </si>
  <si>
    <t>Référence :</t>
  </si>
  <si>
    <t>Maximum exigé</t>
  </si>
  <si>
    <t>N°1</t>
  </si>
  <si>
    <t>Capacité Totale de l'option 1 (nbre de feuille A4)</t>
  </si>
  <si>
    <t>N°2</t>
  </si>
  <si>
    <t>IMPRIMANTE LOCALE A4 COULEUR</t>
  </si>
  <si>
    <t>Vitesse COULEUR (ppm)</t>
  </si>
  <si>
    <t>MFP LOCAL A4 COULEUR</t>
  </si>
  <si>
    <t>Mémoire (Mo)</t>
  </si>
  <si>
    <t>Vitesse de numérisation en 300dpi A4 N&amp;B (ipm)</t>
  </si>
  <si>
    <t>MFP PRODUCTION A3 N&amp;B</t>
  </si>
  <si>
    <t>MFP LOCAL A3  COULEUR</t>
  </si>
  <si>
    <t>1 bac papier (nbre de feuille A4/bac)</t>
  </si>
  <si>
    <t>Grille de réponse</t>
  </si>
  <si>
    <t>Carte fax</t>
  </si>
  <si>
    <t>Commentaires</t>
  </si>
  <si>
    <t>Commentaire</t>
  </si>
  <si>
    <t>Bordereau des Prix Unitaires - Détail Quantitatif Estimatif</t>
  </si>
  <si>
    <t>Prix en €HT</t>
  </si>
  <si>
    <t>Prix en €TTC</t>
  </si>
  <si>
    <t>Prix unitaire</t>
  </si>
  <si>
    <t>Prix</t>
  </si>
  <si>
    <t>Quantité</t>
  </si>
  <si>
    <t>DETAIL QUANTITATIF ESTIMATIF</t>
  </si>
  <si>
    <t>TOTAL</t>
  </si>
  <si>
    <t>LOGICIEL</t>
  </si>
  <si>
    <t>Votre Configuration</t>
  </si>
  <si>
    <t>Aperçu en temps réel du statut des systèmes d’impression</t>
  </si>
  <si>
    <t>Recherche des périphériques</t>
  </si>
  <si>
    <t>Gestion des alertes</t>
  </si>
  <si>
    <t>Diagnostic des pannes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</si>
  <si>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</si>
  <si>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</si>
  <si>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</si>
  <si>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Relevé des compteurs</t>
  </si>
  <si>
    <t>LOGICIEL D'ADMINISTRATION DE PARC</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</si>
  <si>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</si>
  <si>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</si>
  <si>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</si>
  <si>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</si>
  <si>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</si>
  <si>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</si>
  <si>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</si>
  <si>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</si>
  <si>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</si>
  <si>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</si>
  <si>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</si>
  <si>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</si>
  <si>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</si>
  <si>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</si>
  <si>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</si>
  <si>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</si>
  <si>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</si>
  <si>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</si>
  <si>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</si>
  <si>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</si>
  <si>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</si>
  <si>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</si>
  <si>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</si>
  <si>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</si>
  <si>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MFP LOCAL A4 N&amp;B</t>
  </si>
  <si>
    <t>MFP LOCAL A3 N&amp;B</t>
  </si>
  <si>
    <t>MFP PRODUCTION A3  COULEUR</t>
  </si>
  <si>
    <t>Meuble support</t>
  </si>
  <si>
    <t>N°4</t>
  </si>
  <si>
    <t>1 bac grande capacité (nbre de feuille A4/bac)</t>
  </si>
  <si>
    <t>Capacité Totale de l'option 2 (nbre de feuille A4)</t>
  </si>
  <si>
    <t>N°5</t>
  </si>
  <si>
    <t>50 feuilles</t>
  </si>
  <si>
    <t>Remarques</t>
  </si>
  <si>
    <t>Module d'agrafage 2 points</t>
  </si>
  <si>
    <t>Référence de l'appel d'offres</t>
  </si>
  <si>
    <t>PRIX UNITAIRE / LOYER TRIMESTRIEL en €HT</t>
  </si>
  <si>
    <t>DETAIL QUANTITATIF ESTIMATIF en €HT</t>
  </si>
  <si>
    <t>LOA 4 Trimestres</t>
  </si>
  <si>
    <t>LOA 8 Trimestres</t>
  </si>
  <si>
    <t>LOA 12 Trimestres</t>
  </si>
  <si>
    <t>LOA 16 Trimestres</t>
  </si>
  <si>
    <t>LOA 20 Trimestres</t>
  </si>
  <si>
    <t>Oui</t>
  </si>
  <si>
    <t>Non</t>
  </si>
  <si>
    <t>Choix du financement</t>
  </si>
  <si>
    <t>Bruit maximum en fonctionnement (dB)</t>
  </si>
  <si>
    <t>INSTALLATION</t>
  </si>
  <si>
    <t>Type d'équipement</t>
  </si>
  <si>
    <t>Matériel A4</t>
  </si>
  <si>
    <t>Matériel A3</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</si>
  <si>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</si>
  <si>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</si>
  <si>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</si>
  <si>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</si>
  <si>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</si>
  <si>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 xml:space="preserve">Meuble support </t>
  </si>
  <si>
    <t>Module de pliage</t>
  </si>
  <si>
    <t>Boîte aux lettres</t>
  </si>
  <si>
    <t>Massicot de chasse</t>
  </si>
  <si>
    <t>Module d'encolage dos carré</t>
  </si>
  <si>
    <t>Module Wifi</t>
  </si>
  <si>
    <t>Module Bluetooth</t>
  </si>
  <si>
    <t>Unité de perforation</t>
  </si>
  <si>
    <t>Détuileur</t>
  </si>
  <si>
    <t>Unité d'insertion</t>
  </si>
  <si>
    <t>Bac papier supplémentaire</t>
  </si>
  <si>
    <t>Séparateur de travaux</t>
  </si>
  <si>
    <t>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</si>
  <si>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</si>
  <si>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</si>
  <si>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</si>
  <si>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QUESTIONS</t>
  </si>
  <si>
    <t>OUI</t>
  </si>
  <si>
    <t>NON</t>
  </si>
  <si>
    <t>Certificat fourni</t>
  </si>
  <si>
    <t>Q1</t>
  </si>
  <si>
    <t>Q2</t>
  </si>
  <si>
    <t>Q3</t>
  </si>
  <si>
    <t>Q4</t>
  </si>
  <si>
    <t>Q5</t>
  </si>
  <si>
    <t>Q6</t>
  </si>
  <si>
    <t>Les matériels proposés respectent-ils la Directive européenne RoHS ? (Directive concernant les substances dangereuses suivantes : plomb, mercure, cadmium, chrome hexavalent, polybromodiphényles (PBB), polybromodiphényléthers (PBDE).)</t>
  </si>
  <si>
    <t>Q7</t>
  </si>
  <si>
    <t>Votre société (ou la marque distribuée) respecte-t-elle la Directive REACH (règlement sur l'enregistrement, l'évaluation, l'autorisation et les restrictions des substances chimiques)?</t>
  </si>
  <si>
    <t>Q8</t>
  </si>
  <si>
    <t>Votre société respecte-t-elle la réglementation européenne DEEE ? (Règlementation en vigueur relative aux déchets d’équipements électriques et électroniques.L'obligation pour le constructeur de reprise des DEEE Professionnels.)</t>
  </si>
  <si>
    <t>Q9</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</si>
  <si>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</si>
  <si>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QUESTIONNAIRE DEVELOPPEMENT DURABLE</t>
  </si>
  <si>
    <t>Avez-vous (ou la marque distribuée) mis en place une politique QSE (Qualité Santé Environnement)?</t>
  </si>
  <si>
    <t>Etes-vous (ou la marque distribuée) certifié ISO 14001.(La certification atteste de la prise en compte du respect de l'environnement dans l'organisation quotidienne.)</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</si>
  <si>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</si>
  <si>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Les matériels proposés sont-ils certifiés au label ENERGY STAR ? (La consommation d’énergie du produit est conforme à la version 2.0 des exigences Energy Star.)</t>
  </si>
  <si>
    <t>Une assistance dans la mise en place d'un système de récupération des consommables et des pièces usagées est-elle proposée par votre société ?</t>
  </si>
  <si>
    <t>Q10</t>
  </si>
  <si>
    <t>non demandé</t>
  </si>
  <si>
    <t>Une assistance dans la mise en place d'un système de récupération des papiers usagés est-elle proposée par votre société ?</t>
  </si>
  <si>
    <t>Conso Electrique Typique - TEC (kWh/semaine)</t>
  </si>
  <si>
    <t>Boîtier d'identification par carte</t>
  </si>
  <si>
    <t>LOA</t>
  </si>
  <si>
    <t>Si la location est demandée, elle est à prévoir en terme à échoir.</t>
  </si>
  <si>
    <t>LOGICIEL DE REMONTEE DE COMPTEURS</t>
  </si>
  <si>
    <t>Configuration à distance des périphériques (Paramètres, propriétés, Firmware, etc.)</t>
  </si>
  <si>
    <t>Rapport d’utilisation des périphériques (Exportation des données sur fichiers Excel, PDF, etc.)</t>
  </si>
  <si>
    <t>Visualisation des informations concernant chaque périphérique (Utilisateurs, carnets d'adresses, journaux, etc.)</t>
  </si>
  <si>
    <t>MFP DEPARTEMENTAL A3 N&amp;B 35ppm</t>
  </si>
  <si>
    <t>MFP DEPARTEMENTAL A3  COULEUR 35ppm</t>
  </si>
  <si>
    <t>Prix achat en €HT</t>
  </si>
  <si>
    <t>pas de mini. Requis</t>
  </si>
  <si>
    <t>pas de maxi. Exigé</t>
  </si>
  <si>
    <t>20 feuilles</t>
  </si>
  <si>
    <t>Option technique n°1</t>
  </si>
  <si>
    <t>OPTIONS TECHNIQUES</t>
  </si>
  <si>
    <t>Option technique n°2</t>
  </si>
  <si>
    <t>Option technique n°4</t>
  </si>
  <si>
    <t>Option technique n°5</t>
  </si>
  <si>
    <t>Option technique n°7</t>
  </si>
  <si>
    <t>15 feuilles</t>
  </si>
  <si>
    <t>GESTION PRO-ACTIVE</t>
  </si>
  <si>
    <t>Bac Grande Capacité Interne</t>
  </si>
  <si>
    <t>Bac Grande Capacité Latéral</t>
  </si>
  <si>
    <t>Scan Recto Verso une passe</t>
  </si>
  <si>
    <t>Contrôleur Graphique</t>
  </si>
  <si>
    <t>AO/FENELON-1</t>
  </si>
  <si>
    <t>Module d'agrafage 2 points Externe</t>
  </si>
  <si>
    <t>N°8</t>
  </si>
  <si>
    <t>Module d'agrafage Piqûre à cheval Externe</t>
  </si>
  <si>
    <t>Option technique n°8</t>
  </si>
  <si>
    <t>Module d'agrafage 2 points externe</t>
  </si>
  <si>
    <t>N°9</t>
  </si>
  <si>
    <t>Module d'agrafage piqûre à cheval externe</t>
  </si>
  <si>
    <t>Option technique n°9</t>
  </si>
  <si>
    <t>COTATION SOUHAITEE MEME SI QUANTITE NULLE</t>
  </si>
  <si>
    <t xml:space="preserve">Le forfait installation distingue 2 types d'équipements : les matériels A4 et les matériels A3 </t>
  </si>
</sst>
</file>

<file path=xl/styles.xml><?xml version="1.0" encoding="utf-8"?>
<styleSheet xmlns="http://schemas.openxmlformats.org/spreadsheetml/2006/main">
  <fonts count="1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sz val="8"/>
      <color theme="1"/>
      <name val="Calibri"/>
      <family val="2"/>
      <scheme val="minor"/>
    </font>
    <font>
      <b/>
      <i/>
      <sz val="12"/>
      <name val="Calibri"/>
      <family val="2"/>
      <scheme val="minor"/>
    </font>
    <font>
      <sz val="12"/>
      <name val="Calibri"/>
      <family val="2"/>
      <scheme val="minor"/>
    </font>
    <font>
      <b/>
      <sz val="12"/>
      <color theme="1"/>
      <name val="Calibri"/>
      <family val="2"/>
      <scheme val="minor"/>
    </font>
    <font>
      <sz val="12"/>
      <color indexed="10"/>
      <name val="Calibri"/>
      <family val="2"/>
      <scheme val="minor"/>
    </font>
    <font>
      <sz val="9"/>
      <color theme="1"/>
      <name val="Calibri"/>
      <family val="2"/>
      <scheme val="minor"/>
    </font>
    <font>
      <b/>
      <sz val="16"/>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229">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2" fillId="0" borderId="1" xfId="0" applyFont="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2" fillId="0" borderId="1" xfId="0" applyFont="1" applyBorder="1" applyAlignment="1">
      <alignment horizontal="center"/>
    </xf>
    <xf numFmtId="0" fontId="1" fillId="2" borderId="24" xfId="0" applyFont="1" applyFill="1" applyBorder="1" applyAlignment="1">
      <alignment vertic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2" fillId="7" borderId="0" xfId="0" applyFont="1" applyFill="1" applyBorder="1"/>
    <xf numFmtId="0" fontId="0" fillId="0" borderId="0" xfId="0" applyFont="1" applyBorder="1" applyAlignment="1">
      <alignment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3" fillId="0" borderId="23" xfId="0" applyFont="1" applyBorder="1" applyAlignment="1">
      <alignment horizontal="center" vertical="center" wrapText="1"/>
    </xf>
    <xf numFmtId="0" fontId="13" fillId="0" borderId="27"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ill="1" applyBorder="1" applyAlignment="1">
      <alignment horizontal="center" vertical="center"/>
    </xf>
    <xf numFmtId="0" fontId="16" fillId="0" borderId="29"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 fillId="0" borderId="1" xfId="0" applyFont="1" applyBorder="1" applyAlignment="1">
      <alignment horizontal="center" vertical="center"/>
    </xf>
    <xf numFmtId="0" fontId="15" fillId="0" borderId="31" xfId="0" applyFont="1" applyBorder="1" applyAlignment="1">
      <alignment horizontal="center" vertical="center"/>
    </xf>
    <xf numFmtId="0" fontId="0" fillId="0" borderId="31" xfId="0" applyFill="1" applyBorder="1" applyAlignment="1">
      <alignment horizontal="center" vertical="center"/>
    </xf>
    <xf numFmtId="0" fontId="13" fillId="0" borderId="28" xfId="0" applyFont="1" applyBorder="1" applyAlignment="1">
      <alignment horizontal="center" vertical="center"/>
    </xf>
    <xf numFmtId="0" fontId="6" fillId="0" borderId="28" xfId="0" applyFont="1" applyBorder="1" applyAlignment="1">
      <alignment horizontal="center"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2" fillId="0" borderId="1" xfId="0" applyFont="1"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0" fillId="0" borderId="0" xfId="0" applyFont="1" applyBorder="1" applyAlignment="1">
      <alignment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5" xfId="0" applyBorder="1" applyAlignment="1">
      <alignment horizontal="left" vertical="center"/>
    </xf>
    <xf numFmtId="0" fontId="0" fillId="0" borderId="14" xfId="0" applyBorder="1" applyAlignment="1">
      <alignment horizontal="left" vertical="center"/>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8" fillId="8" borderId="6" xfId="0" applyFont="1"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0" xfId="0" applyFill="1" applyBorder="1" applyAlignment="1">
      <alignment horizontal="center" vertical="center"/>
    </xf>
    <xf numFmtId="0" fontId="0" fillId="8" borderId="4"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18" fillId="8" borderId="7"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12" xfId="0" applyFont="1" applyFill="1" applyBorder="1" applyAlignment="1">
      <alignment horizontal="center" vertical="center"/>
    </xf>
    <xf numFmtId="0" fontId="0" fillId="0" borderId="10" xfId="0" applyBorder="1" applyAlignment="1">
      <alignment horizontal="center" vertical="center"/>
    </xf>
    <xf numFmtId="0" fontId="10" fillId="0" borderId="1" xfId="0" applyFont="1" applyBorder="1" applyAlignment="1">
      <alignment horizontal="left" wrapText="1"/>
    </xf>
    <xf numFmtId="0" fontId="11" fillId="0" borderId="1" xfId="0" applyFont="1" applyBorder="1" applyAlignment="1">
      <alignment horizontal="left" vertical="top"/>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5" borderId="1" xfId="0" applyFont="1" applyFill="1" applyBorder="1" applyAlignment="1">
      <alignment horizontal="center" wrapText="1"/>
    </xf>
    <xf numFmtId="0" fontId="0" fillId="7" borderId="0" xfId="0" applyFill="1"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9" fillId="5"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left" vertical="top"/>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8" fillId="4" borderId="3" xfId="0" applyFont="1" applyFill="1" applyBorder="1" applyAlignment="1">
      <alignment horizontal="center" wrapText="1"/>
    </xf>
    <xf numFmtId="0" fontId="8" fillId="4" borderId="13" xfId="0" applyFont="1" applyFill="1" applyBorder="1" applyAlignment="1">
      <alignment horizontal="center" wrapText="1"/>
    </xf>
    <xf numFmtId="0" fontId="8" fillId="4" borderId="2" xfId="0" applyFont="1" applyFill="1" applyBorder="1" applyAlignment="1">
      <alignment horizontal="center" wrapText="1"/>
    </xf>
    <xf numFmtId="0" fontId="7" fillId="0" borderId="1" xfId="0" applyFont="1" applyBorder="1" applyAlignment="1">
      <alignment horizontal="left" wrapText="1"/>
    </xf>
    <xf numFmtId="0" fontId="0" fillId="0" borderId="0" xfId="0" applyAlignment="1">
      <alignment horizontal="left" vertical="top" wrapText="1"/>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4</xdr:col>
      <xdr:colOff>411307</xdr:colOff>
      <xdr:row>2</xdr:row>
      <xdr:rowOff>142875</xdr:rowOff>
    </xdr:to>
    <xdr:pic>
      <xdr:nvPicPr>
        <xdr:cNvPr id="4" name="Picture 2" descr="Naxa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09825" y="0"/>
          <a:ext cx="1506682" cy="523875"/>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6"/>
  <sheetViews>
    <sheetView tabSelected="1" workbookViewId="0">
      <selection activeCell="D25" sqref="D25"/>
    </sheetView>
  </sheetViews>
  <sheetFormatPr baseColWidth="10" defaultRowHeight="15"/>
  <cols>
    <col min="1" max="1" width="3.85546875" customWidth="1"/>
    <col min="2" max="3" width="15.85546875" bestFit="1" customWidth="1"/>
    <col min="4" max="6" width="17" bestFit="1" customWidth="1"/>
    <col min="7" max="7" width="5" customWidth="1"/>
  </cols>
  <sheetData>
    <row r="1" spans="1:7">
      <c r="A1" s="109"/>
      <c r="B1" s="110"/>
      <c r="C1" s="110"/>
      <c r="D1" s="110"/>
      <c r="E1" s="110"/>
      <c r="F1" s="110"/>
      <c r="G1" s="111"/>
    </row>
    <row r="2" spans="1:7">
      <c r="A2" s="112"/>
      <c r="B2" s="113"/>
      <c r="C2" s="113"/>
      <c r="D2" s="113"/>
      <c r="E2" s="113"/>
      <c r="F2" s="113"/>
      <c r="G2" s="114"/>
    </row>
    <row r="3" spans="1:7" ht="15.75" thickBot="1">
      <c r="A3" s="115"/>
      <c r="B3" s="116"/>
      <c r="C3" s="116"/>
      <c r="D3" s="116"/>
      <c r="E3" s="116"/>
      <c r="F3" s="116"/>
      <c r="G3" s="117"/>
    </row>
    <row r="4" spans="1:7">
      <c r="A4" s="49"/>
      <c r="B4" s="60"/>
      <c r="C4" s="50"/>
      <c r="D4" s="50"/>
      <c r="E4" s="50"/>
      <c r="F4" s="50"/>
      <c r="G4" s="51"/>
    </row>
    <row r="5" spans="1:7" ht="15.75" thickBot="1">
      <c r="A5" s="49"/>
      <c r="B5" s="50"/>
      <c r="C5" s="50"/>
      <c r="D5" s="50"/>
      <c r="E5" s="50"/>
      <c r="F5" s="50"/>
      <c r="G5" s="51"/>
    </row>
    <row r="6" spans="1:7" ht="15.75" thickBot="1">
      <c r="A6" s="118" t="s">
        <v>81</v>
      </c>
      <c r="B6" s="119"/>
      <c r="C6" s="119"/>
      <c r="D6" s="119"/>
      <c r="E6" s="119"/>
      <c r="F6" s="119"/>
      <c r="G6" s="120"/>
    </row>
    <row r="7" spans="1:7" ht="15.75" thickBot="1">
      <c r="A7" s="121" t="s">
        <v>170</v>
      </c>
      <c r="B7" s="122"/>
      <c r="C7" s="122"/>
      <c r="D7" s="122"/>
      <c r="E7" s="122"/>
      <c r="F7" s="122"/>
      <c r="G7" s="123"/>
    </row>
    <row r="8" spans="1:7">
      <c r="A8" s="49"/>
      <c r="B8" s="50"/>
      <c r="C8" s="50"/>
      <c r="D8" s="50"/>
      <c r="E8" s="50"/>
      <c r="F8" s="50"/>
      <c r="G8" s="51"/>
    </row>
    <row r="9" spans="1:7">
      <c r="A9" s="49"/>
      <c r="B9" s="50"/>
      <c r="C9" s="50"/>
      <c r="D9" s="50"/>
      <c r="E9" s="50"/>
      <c r="F9" s="50"/>
      <c r="G9" s="51"/>
    </row>
    <row r="10" spans="1:7">
      <c r="A10" s="49"/>
      <c r="B10" s="124" t="s">
        <v>91</v>
      </c>
      <c r="C10" s="124"/>
      <c r="D10" s="124"/>
      <c r="E10" s="124"/>
      <c r="F10" s="124"/>
      <c r="G10" s="51"/>
    </row>
    <row r="11" spans="1:7">
      <c r="A11" s="49"/>
      <c r="B11" s="34" t="s">
        <v>84</v>
      </c>
      <c r="C11" s="34" t="s">
        <v>85</v>
      </c>
      <c r="D11" s="34" t="s">
        <v>86</v>
      </c>
      <c r="E11" s="34" t="s">
        <v>87</v>
      </c>
      <c r="F11" s="34" t="s">
        <v>88</v>
      </c>
      <c r="G11" s="51"/>
    </row>
    <row r="12" spans="1:7">
      <c r="A12" s="49"/>
      <c r="B12" s="48" t="s">
        <v>90</v>
      </c>
      <c r="C12" s="48" t="s">
        <v>90</v>
      </c>
      <c r="D12" s="48" t="s">
        <v>89</v>
      </c>
      <c r="E12" s="48" t="s">
        <v>89</v>
      </c>
      <c r="F12" s="48" t="s">
        <v>89</v>
      </c>
      <c r="G12" s="51"/>
    </row>
    <row r="13" spans="1:7">
      <c r="A13" s="49"/>
      <c r="B13" s="55" t="str">
        <f>IF(B12="Oui",B11,"-")</f>
        <v>-</v>
      </c>
      <c r="C13" s="55" t="str">
        <f t="shared" ref="C13:F13" si="0">IF(C12="Oui",C11,"-")</f>
        <v>-</v>
      </c>
      <c r="D13" s="55" t="str">
        <f t="shared" si="0"/>
        <v>LOA 12 Trimestres</v>
      </c>
      <c r="E13" s="55" t="str">
        <f t="shared" si="0"/>
        <v>LOA 16 Trimestres</v>
      </c>
      <c r="F13" s="55" t="str">
        <f t="shared" si="0"/>
        <v>LOA 20 Trimestres</v>
      </c>
      <c r="G13" s="51"/>
    </row>
    <row r="14" spans="1:7">
      <c r="A14" s="49"/>
      <c r="B14" s="50"/>
      <c r="C14" s="50"/>
      <c r="D14" s="50"/>
      <c r="E14" s="50"/>
      <c r="F14" s="50"/>
      <c r="G14" s="51"/>
    </row>
    <row r="15" spans="1:7">
      <c r="A15" s="49"/>
      <c r="B15" s="50"/>
      <c r="C15" s="50"/>
      <c r="D15" s="50"/>
      <c r="E15" s="50"/>
      <c r="F15" s="50"/>
      <c r="G15" s="51"/>
    </row>
    <row r="16" spans="1:7">
      <c r="A16" s="49"/>
      <c r="B16" s="50"/>
      <c r="C16" s="50"/>
      <c r="D16" s="50"/>
      <c r="E16" s="50"/>
      <c r="F16" s="50"/>
      <c r="G16" s="51"/>
    </row>
    <row r="17" spans="1:7">
      <c r="A17" s="49"/>
      <c r="B17" s="50"/>
      <c r="C17" s="50"/>
      <c r="D17" s="50"/>
      <c r="E17" s="50"/>
      <c r="F17" s="50"/>
      <c r="G17" s="51"/>
    </row>
    <row r="18" spans="1:7">
      <c r="A18" s="49"/>
      <c r="B18" s="50"/>
      <c r="C18" s="50"/>
      <c r="D18" s="50"/>
      <c r="E18" s="50"/>
      <c r="F18" s="50"/>
      <c r="G18" s="51"/>
    </row>
    <row r="19" spans="1:7">
      <c r="A19" s="49"/>
      <c r="B19" s="50"/>
      <c r="C19" s="50"/>
      <c r="D19" s="50"/>
      <c r="E19" s="50"/>
      <c r="F19" s="50"/>
      <c r="G19" s="51"/>
    </row>
    <row r="20" spans="1:7">
      <c r="A20" s="49"/>
      <c r="B20" s="50"/>
      <c r="C20" s="50"/>
      <c r="D20" s="50"/>
      <c r="E20" s="50"/>
      <c r="F20" s="50"/>
      <c r="G20" s="51"/>
    </row>
    <row r="21" spans="1:7">
      <c r="A21" s="49"/>
      <c r="B21" s="50"/>
      <c r="C21" s="50"/>
      <c r="D21" s="50"/>
      <c r="E21" s="50"/>
      <c r="F21" s="50"/>
      <c r="G21" s="51"/>
    </row>
    <row r="22" spans="1:7">
      <c r="A22" s="49"/>
      <c r="B22" s="50"/>
      <c r="C22" s="50"/>
      <c r="D22" s="50"/>
      <c r="E22" s="50"/>
      <c r="F22" s="50"/>
      <c r="G22" s="51"/>
    </row>
    <row r="23" spans="1:7">
      <c r="A23" s="49"/>
      <c r="B23" s="50"/>
      <c r="C23" s="50"/>
      <c r="D23" s="50"/>
      <c r="E23" s="50"/>
      <c r="F23" s="50"/>
      <c r="G23" s="51"/>
    </row>
    <row r="24" spans="1:7">
      <c r="A24" s="49"/>
      <c r="B24" s="50"/>
      <c r="C24" s="50"/>
      <c r="D24" s="50"/>
      <c r="E24" s="50"/>
      <c r="F24" s="50"/>
      <c r="G24" s="51"/>
    </row>
    <row r="25" spans="1:7">
      <c r="A25" s="49"/>
      <c r="B25" s="50"/>
      <c r="C25" s="50"/>
      <c r="D25" s="50"/>
      <c r="E25" s="50"/>
      <c r="F25" s="50"/>
      <c r="G25" s="51"/>
    </row>
    <row r="26" spans="1:7">
      <c r="A26" s="49"/>
      <c r="B26" s="50"/>
      <c r="C26" s="50"/>
      <c r="D26" s="50"/>
      <c r="E26" s="50"/>
      <c r="F26" s="50"/>
      <c r="G26" s="51"/>
    </row>
    <row r="27" spans="1:7">
      <c r="A27" s="49"/>
      <c r="B27" s="50"/>
      <c r="C27" s="50"/>
      <c r="D27" s="50"/>
      <c r="E27" s="50"/>
      <c r="F27" s="50"/>
      <c r="G27" s="51"/>
    </row>
    <row r="28" spans="1:7">
      <c r="A28" s="49"/>
      <c r="B28" s="50"/>
      <c r="C28" s="50"/>
      <c r="D28" s="50"/>
      <c r="E28" s="50"/>
      <c r="F28" s="50"/>
      <c r="G28" s="51"/>
    </row>
    <row r="29" spans="1:7">
      <c r="A29" s="49"/>
      <c r="B29" s="50"/>
      <c r="C29" s="50"/>
      <c r="D29" s="50"/>
      <c r="E29" s="50"/>
      <c r="F29" s="50"/>
      <c r="G29" s="51"/>
    </row>
    <row r="30" spans="1:7">
      <c r="A30" s="49"/>
      <c r="B30" s="50"/>
      <c r="C30" s="50"/>
      <c r="D30" s="50"/>
      <c r="E30" s="50"/>
      <c r="F30" s="50"/>
      <c r="G30" s="51"/>
    </row>
    <row r="31" spans="1:7">
      <c r="A31" s="49"/>
      <c r="B31" s="50"/>
      <c r="C31" s="50"/>
      <c r="D31" s="50"/>
      <c r="E31" s="50"/>
      <c r="F31" s="50"/>
      <c r="G31" s="51"/>
    </row>
    <row r="32" spans="1:7">
      <c r="A32" s="49"/>
      <c r="B32" s="50"/>
      <c r="C32" s="50"/>
      <c r="D32" s="50"/>
      <c r="E32" s="50"/>
      <c r="F32" s="50"/>
      <c r="G32" s="51"/>
    </row>
    <row r="33" spans="1:7">
      <c r="A33" s="49"/>
      <c r="B33" s="50"/>
      <c r="C33" s="50"/>
      <c r="D33" s="50"/>
      <c r="E33" s="50"/>
      <c r="F33" s="50"/>
      <c r="G33" s="51"/>
    </row>
    <row r="34" spans="1:7">
      <c r="A34" s="49"/>
      <c r="B34" s="50"/>
      <c r="C34" s="50"/>
      <c r="D34" s="50"/>
      <c r="E34" s="50"/>
      <c r="F34" s="50"/>
      <c r="G34" s="51"/>
    </row>
    <row r="35" spans="1:7">
      <c r="A35" s="49"/>
      <c r="B35" s="50"/>
      <c r="C35" s="50"/>
      <c r="D35" s="50"/>
      <c r="E35" s="50"/>
      <c r="F35" s="50"/>
      <c r="G35" s="51"/>
    </row>
    <row r="36" spans="1:7" ht="15.75" thickBot="1">
      <c r="A36" s="52"/>
      <c r="B36" s="53"/>
      <c r="C36" s="53"/>
      <c r="D36" s="53"/>
      <c r="E36" s="53"/>
      <c r="F36" s="53"/>
      <c r="G36" s="54"/>
    </row>
  </sheetData>
  <mergeCells count="4">
    <mergeCell ref="A1:G3"/>
    <mergeCell ref="A6:G6"/>
    <mergeCell ref="A7:G7"/>
    <mergeCell ref="B10:F10"/>
  </mergeCells>
  <dataValidations count="1">
    <dataValidation type="list" allowBlank="1" showInputMessage="1" showErrorMessage="1" sqref="B12:F12">
      <formula1>"Oui,Non"</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7" tint="-0.499984740745262"/>
  </sheetPr>
  <dimension ref="A1:L32"/>
  <sheetViews>
    <sheetView view="pageLayout" topLeftCell="A10" workbookViewId="0">
      <selection activeCell="B30" sqref="B30:D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7" width="19.5703125" customWidth="1"/>
    <col min="8" max="12" width="17.8554687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c r="B4" s="4" t="str">
        <f>"MATERIEL N°" &amp;$A$4</f>
        <v>MATERIEL N°</v>
      </c>
      <c r="C4" s="5" t="s">
        <v>10</v>
      </c>
      <c r="D4" s="5"/>
      <c r="E4" s="45" t="str">
        <f>"MATERIEL N°" &amp;$A$4</f>
        <v>MATERIEL N°</v>
      </c>
      <c r="F4" s="37" t="s">
        <v>10</v>
      </c>
      <c r="G4" s="149"/>
      <c r="H4" s="150"/>
      <c r="I4" s="150"/>
      <c r="J4" s="150"/>
      <c r="K4" s="150"/>
      <c r="L4" s="151"/>
    </row>
    <row r="5" spans="1:12" s="3" customFormat="1" ht="17.100000000000001" customHeight="1">
      <c r="B5" s="5" t="s">
        <v>0</v>
      </c>
      <c r="C5" s="140" t="s">
        <v>153</v>
      </c>
      <c r="D5" s="140"/>
      <c r="E5" s="44" t="s">
        <v>0</v>
      </c>
      <c r="F5" s="133" t="str">
        <f>C5</f>
        <v>MFP DEPARTEMENTAL A3  COULEUR 35ppm</v>
      </c>
      <c r="G5" s="134"/>
      <c r="H5" s="134"/>
      <c r="I5" s="134"/>
      <c r="J5" s="134"/>
      <c r="K5" s="134"/>
      <c r="L5" s="134"/>
    </row>
    <row r="6" spans="1:12" s="3" customFormat="1" ht="17.100000000000001" customHeight="1">
      <c r="B6" s="5" t="s">
        <v>1</v>
      </c>
      <c r="C6" s="154"/>
      <c r="D6" s="155"/>
      <c r="E6" s="38"/>
      <c r="F6" s="38"/>
      <c r="G6" s="38"/>
      <c r="H6" s="36"/>
      <c r="I6" s="36"/>
      <c r="J6" s="36"/>
      <c r="K6" s="36"/>
      <c r="L6" s="36"/>
    </row>
    <row r="7" spans="1:12" s="3" customFormat="1" ht="17.100000000000001" customHeight="1">
      <c r="E7" s="146" t="s">
        <v>82</v>
      </c>
      <c r="F7" s="147"/>
      <c r="G7" s="147"/>
      <c r="H7" s="147"/>
      <c r="I7" s="147"/>
      <c r="J7" s="147"/>
      <c r="K7" s="147"/>
      <c r="L7" s="148"/>
    </row>
    <row r="8" spans="1:12" s="3" customFormat="1" ht="17.100000000000001" customHeight="1">
      <c r="B8" s="16" t="s">
        <v>9</v>
      </c>
      <c r="C8" s="29" t="s">
        <v>7</v>
      </c>
      <c r="D8" s="29"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28">
        <v>35</v>
      </c>
      <c r="D9" s="28"/>
      <c r="E9" s="130" t="str">
        <f>"Matériel n°" &amp;$A$4</f>
        <v>Matériel n°</v>
      </c>
      <c r="F9" s="132"/>
      <c r="G9" s="85"/>
      <c r="H9" s="83"/>
      <c r="I9" s="85"/>
      <c r="J9" s="85"/>
      <c r="K9" s="85"/>
      <c r="L9" s="85"/>
    </row>
    <row r="10" spans="1:12" s="3" customFormat="1" ht="17.100000000000001" customHeight="1">
      <c r="B10" s="5" t="s">
        <v>16</v>
      </c>
      <c r="C10" s="28">
        <v>35</v>
      </c>
      <c r="D10" s="28"/>
      <c r="E10" s="130" t="s">
        <v>158</v>
      </c>
      <c r="F10" s="132"/>
      <c r="G10" s="85"/>
      <c r="H10" s="83"/>
      <c r="I10" s="85"/>
      <c r="J10" s="85"/>
      <c r="K10" s="85"/>
      <c r="L10" s="85"/>
    </row>
    <row r="11" spans="1:12" s="3" customFormat="1" ht="17.100000000000001" customHeight="1">
      <c r="B11" s="5" t="s">
        <v>19</v>
      </c>
      <c r="C11" s="28">
        <v>35</v>
      </c>
      <c r="D11" s="28"/>
      <c r="E11" s="130" t="s">
        <v>161</v>
      </c>
      <c r="F11" s="132"/>
      <c r="G11" s="85"/>
      <c r="H11" s="83"/>
      <c r="I11" s="85"/>
      <c r="J11" s="85"/>
      <c r="K11" s="85"/>
      <c r="L11" s="85"/>
    </row>
    <row r="12" spans="1:12" s="3" customFormat="1" ht="17.100000000000001" customHeight="1">
      <c r="B12" s="5" t="s">
        <v>18</v>
      </c>
      <c r="C12" s="28">
        <v>1024</v>
      </c>
      <c r="D12" s="28"/>
      <c r="E12" s="130" t="s">
        <v>162</v>
      </c>
      <c r="F12" s="132"/>
      <c r="G12" s="85"/>
      <c r="H12" s="83"/>
      <c r="I12" s="85"/>
      <c r="J12" s="85"/>
      <c r="K12" s="85"/>
      <c r="L12" s="85"/>
    </row>
    <row r="13" spans="1:12" s="3" customFormat="1" ht="17.100000000000001" customHeight="1">
      <c r="B13" s="5" t="s">
        <v>69</v>
      </c>
      <c r="C13" s="28">
        <v>500</v>
      </c>
      <c r="D13" s="28"/>
      <c r="E13" s="130" t="s">
        <v>163</v>
      </c>
      <c r="F13" s="132"/>
      <c r="G13" s="85"/>
      <c r="H13" s="83"/>
      <c r="I13" s="85"/>
      <c r="J13" s="85"/>
      <c r="K13" s="85"/>
      <c r="L13" s="85"/>
    </row>
    <row r="14" spans="1:12" s="3" customFormat="1" ht="17.100000000000001" customHeight="1">
      <c r="B14" s="5" t="s">
        <v>4</v>
      </c>
      <c r="C14" s="28">
        <v>100</v>
      </c>
      <c r="D14" s="28"/>
      <c r="E14" s="88"/>
      <c r="F14" s="88"/>
      <c r="G14" s="88"/>
      <c r="H14" s="88"/>
      <c r="I14" s="88"/>
      <c r="J14" s="88"/>
      <c r="K14" s="88"/>
      <c r="L14" s="88"/>
    </row>
    <row r="15" spans="1:12" s="3" customFormat="1" ht="17.100000000000001" customHeight="1">
      <c r="B15" s="5" t="s">
        <v>5</v>
      </c>
      <c r="C15" s="28">
        <v>1100</v>
      </c>
      <c r="D15" s="28"/>
      <c r="E15" s="36"/>
      <c r="F15" s="36"/>
      <c r="G15" s="36"/>
      <c r="H15" s="36"/>
      <c r="I15" s="36"/>
      <c r="J15" s="36"/>
      <c r="K15" s="36"/>
      <c r="L15" s="36"/>
    </row>
    <row r="16" spans="1:12" s="3" customFormat="1" ht="17.100000000000001" customHeight="1">
      <c r="E16" s="36"/>
      <c r="F16" s="36"/>
      <c r="G16" s="36"/>
      <c r="H16" s="36"/>
      <c r="I16" s="36"/>
      <c r="J16" s="36"/>
      <c r="K16" s="36"/>
      <c r="L16" s="36"/>
    </row>
    <row r="17" spans="1:12" s="3" customFormat="1" ht="17.100000000000001" customHeight="1">
      <c r="B17" s="16" t="s">
        <v>6</v>
      </c>
      <c r="C17" s="81" t="s">
        <v>11</v>
      </c>
      <c r="D17" s="81" t="s">
        <v>8</v>
      </c>
      <c r="E17" s="36"/>
      <c r="F17" s="36"/>
      <c r="G17" s="36"/>
      <c r="H17" s="36"/>
      <c r="I17" s="36"/>
      <c r="J17" s="36"/>
      <c r="K17" s="36"/>
      <c r="L17" s="36"/>
    </row>
    <row r="18" spans="1:12" s="3" customFormat="1" ht="17.100000000000001" customHeight="1">
      <c r="B18" s="167" t="s">
        <v>92</v>
      </c>
      <c r="C18" s="169" t="s">
        <v>156</v>
      </c>
      <c r="D18" s="171"/>
      <c r="E18" s="36"/>
      <c r="F18" s="36"/>
      <c r="G18" s="36"/>
      <c r="H18" s="36"/>
      <c r="I18" s="36"/>
      <c r="J18" s="36"/>
      <c r="K18" s="36"/>
      <c r="L18" s="36"/>
    </row>
    <row r="19" spans="1:12" s="3" customFormat="1" ht="17.100000000000001" customHeight="1">
      <c r="B19" s="168"/>
      <c r="C19" s="170"/>
      <c r="D19" s="172"/>
      <c r="E19" s="36"/>
      <c r="F19" s="36"/>
      <c r="G19" s="36"/>
      <c r="H19" s="36"/>
      <c r="I19" s="36"/>
      <c r="J19" s="36"/>
      <c r="K19" s="36"/>
      <c r="L19" s="36"/>
    </row>
    <row r="20" spans="1:12" s="3" customFormat="1" ht="17.100000000000001" customHeight="1">
      <c r="B20" s="167" t="s">
        <v>144</v>
      </c>
      <c r="C20" s="169" t="s">
        <v>156</v>
      </c>
      <c r="D20" s="171"/>
      <c r="E20"/>
      <c r="F20"/>
      <c r="G20"/>
      <c r="H20"/>
      <c r="I20"/>
      <c r="J20"/>
      <c r="K20"/>
      <c r="L20"/>
    </row>
    <row r="21" spans="1:12" s="3" customFormat="1" ht="17.100000000000001" customHeight="1">
      <c r="B21" s="168"/>
      <c r="C21" s="170"/>
      <c r="D21" s="172"/>
      <c r="E21"/>
      <c r="F21"/>
      <c r="G21"/>
      <c r="H21"/>
      <c r="I21"/>
      <c r="J21"/>
      <c r="K21"/>
      <c r="L21"/>
    </row>
    <row r="22" spans="1:12" s="3" customFormat="1" ht="17.100000000000001" customHeight="1">
      <c r="E22"/>
      <c r="F22"/>
      <c r="G22"/>
      <c r="H22"/>
      <c r="I22"/>
      <c r="J22"/>
      <c r="K22"/>
      <c r="L22"/>
    </row>
    <row r="23" spans="1:12" s="3" customFormat="1" ht="17.100000000000001" customHeight="1">
      <c r="B23" s="16" t="s">
        <v>159</v>
      </c>
      <c r="C23" s="29" t="s">
        <v>7</v>
      </c>
      <c r="D23" s="29" t="s">
        <v>8</v>
      </c>
      <c r="E23"/>
      <c r="F23"/>
      <c r="G23"/>
      <c r="H23"/>
      <c r="I23"/>
      <c r="J23"/>
      <c r="K23"/>
      <c r="L23"/>
    </row>
    <row r="24" spans="1:12" s="3" customFormat="1" ht="17.100000000000001" customHeight="1">
      <c r="A24" s="156" t="s">
        <v>12</v>
      </c>
      <c r="B24" s="37" t="s">
        <v>69</v>
      </c>
      <c r="C24" s="57">
        <v>500</v>
      </c>
      <c r="D24" s="28"/>
      <c r="E24"/>
      <c r="F24"/>
      <c r="G24"/>
      <c r="H24"/>
      <c r="I24"/>
      <c r="J24"/>
      <c r="K24"/>
      <c r="L24"/>
    </row>
    <row r="25" spans="1:12" s="3" customFormat="1" ht="17.100000000000001" customHeight="1">
      <c r="A25" s="157"/>
      <c r="B25" s="39" t="s">
        <v>13</v>
      </c>
      <c r="C25" s="57">
        <v>1000</v>
      </c>
      <c r="D25" s="28"/>
      <c r="E25"/>
      <c r="F25"/>
      <c r="G25"/>
      <c r="H25"/>
      <c r="I25"/>
      <c r="J25"/>
      <c r="K25"/>
      <c r="L25"/>
    </row>
    <row r="26" spans="1:12" s="3" customFormat="1" ht="17.100000000000001" customHeight="1">
      <c r="A26" s="16" t="s">
        <v>74</v>
      </c>
      <c r="B26" s="5" t="s">
        <v>24</v>
      </c>
      <c r="C26" s="102" t="s">
        <v>155</v>
      </c>
      <c r="D26" s="28"/>
      <c r="E26"/>
      <c r="F26"/>
      <c r="G26"/>
      <c r="H26"/>
      <c r="I26"/>
      <c r="J26"/>
      <c r="K26"/>
      <c r="L26"/>
    </row>
    <row r="27" spans="1:12" s="3" customFormat="1" ht="17.100000000000001" customHeight="1">
      <c r="A27" s="16" t="s">
        <v>77</v>
      </c>
      <c r="B27" s="5" t="s">
        <v>73</v>
      </c>
      <c r="C27" s="102" t="s">
        <v>155</v>
      </c>
      <c r="D27" s="28"/>
      <c r="E27"/>
      <c r="F27"/>
      <c r="G27"/>
      <c r="H27"/>
      <c r="I27"/>
      <c r="J27"/>
      <c r="K27"/>
      <c r="L27"/>
    </row>
    <row r="28" spans="1:12" s="3" customFormat="1" ht="17.100000000000001" customHeight="1">
      <c r="A28" s="16" t="s">
        <v>114</v>
      </c>
      <c r="B28" s="5" t="s">
        <v>80</v>
      </c>
      <c r="C28" s="99" t="s">
        <v>157</v>
      </c>
      <c r="D28" s="28"/>
      <c r="E28"/>
      <c r="F28"/>
      <c r="G28"/>
      <c r="H28"/>
      <c r="I28"/>
      <c r="J28"/>
      <c r="K28"/>
      <c r="L28"/>
    </row>
    <row r="29" spans="1:12" s="3" customFormat="1" ht="17.100000000000001" customHeight="1">
      <c r="E29"/>
      <c r="F29"/>
      <c r="G29"/>
      <c r="H29"/>
      <c r="I29"/>
      <c r="J29"/>
      <c r="K29"/>
      <c r="L29"/>
    </row>
    <row r="30" spans="1:12" s="3" customFormat="1" ht="17.100000000000001" customHeight="1">
      <c r="B30" s="181" t="s">
        <v>179</v>
      </c>
      <c r="C30" s="190"/>
      <c r="D30" s="191"/>
      <c r="E30"/>
      <c r="F30"/>
      <c r="G30"/>
      <c r="H30"/>
      <c r="I30"/>
      <c r="J30"/>
      <c r="K30"/>
      <c r="L30"/>
    </row>
    <row r="31" spans="1:12" s="3" customFormat="1" ht="17.100000000000001" customHeight="1">
      <c r="B31" s="192"/>
      <c r="C31" s="193"/>
      <c r="D31" s="194"/>
      <c r="E31"/>
      <c r="F31"/>
      <c r="G31"/>
      <c r="H31"/>
      <c r="I31"/>
      <c r="J31"/>
      <c r="K31"/>
      <c r="L31"/>
    </row>
    <row r="32" spans="1:12" s="3" customFormat="1" ht="17.100000000000001" customHeight="1">
      <c r="B32" s="195"/>
      <c r="C32" s="196"/>
      <c r="D32" s="197"/>
      <c r="E32"/>
      <c r="F32"/>
      <c r="G32"/>
      <c r="H32"/>
      <c r="I32"/>
      <c r="J32"/>
      <c r="K32"/>
      <c r="L32"/>
    </row>
  </sheetData>
  <mergeCells count="23">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B30:D32"/>
    <mergeCell ref="C5:D5"/>
    <mergeCell ref="C6:D6"/>
    <mergeCell ref="F5:L5"/>
    <mergeCell ref="E7:L7"/>
    <mergeCell ref="E12:F12"/>
    <mergeCell ref="E13:F1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theme="7" tint="-0.499984740745262"/>
  </sheetPr>
  <dimension ref="A1:L32"/>
  <sheetViews>
    <sheetView view="pageLayout" topLeftCell="A4" workbookViewId="0">
      <selection activeCell="C8" sqref="C8"/>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7.7109375" customWidth="1"/>
  </cols>
  <sheetData>
    <row r="1" spans="1:12" s="36" customFormat="1" ht="17.100000000000001" customHeight="1">
      <c r="B1" s="138" t="str">
        <f>Accueil!A7</f>
        <v>AO/FENELON-1</v>
      </c>
      <c r="C1" s="138"/>
      <c r="D1" s="138"/>
      <c r="E1" s="138" t="str">
        <f>Accueil!A7</f>
        <v>AO/FENELON-1</v>
      </c>
      <c r="F1" s="138"/>
      <c r="G1" s="138"/>
      <c r="H1" s="138"/>
      <c r="I1" s="138"/>
      <c r="J1" s="138"/>
      <c r="K1" s="138"/>
      <c r="L1" s="138"/>
    </row>
    <row r="2" spans="1:12" s="36" customFormat="1" ht="17.100000000000001" customHeight="1">
      <c r="B2" s="139" t="s">
        <v>23</v>
      </c>
      <c r="C2" s="139"/>
      <c r="D2" s="139"/>
      <c r="E2" s="139" t="s">
        <v>27</v>
      </c>
      <c r="F2" s="139"/>
      <c r="G2" s="139"/>
      <c r="H2" s="139"/>
      <c r="I2" s="139"/>
      <c r="J2" s="139"/>
      <c r="K2" s="139"/>
      <c r="L2" s="139"/>
    </row>
    <row r="3" spans="1:12" s="36" customFormat="1" ht="17.100000000000001" customHeight="1" thickBot="1"/>
    <row r="4" spans="1:12" s="36" customFormat="1" ht="17.100000000000001" customHeight="1" thickBot="1">
      <c r="A4" s="35">
        <v>6</v>
      </c>
      <c r="B4" s="4" t="str">
        <f>"MATERIEL N°" &amp;$A$4</f>
        <v>MATERIEL N°6</v>
      </c>
      <c r="C4" s="37" t="s">
        <v>10</v>
      </c>
      <c r="D4" s="37"/>
      <c r="E4" s="45" t="str">
        <f>"MATERIEL N°" &amp;$A$4</f>
        <v>MATERIEL N°6</v>
      </c>
      <c r="F4" s="37" t="s">
        <v>10</v>
      </c>
      <c r="G4" s="149"/>
      <c r="H4" s="150"/>
      <c r="I4" s="150"/>
      <c r="J4" s="150"/>
      <c r="K4" s="150"/>
      <c r="L4" s="151"/>
    </row>
    <row r="5" spans="1:12" s="36" customFormat="1" ht="17.100000000000001" customHeight="1">
      <c r="B5" s="37" t="s">
        <v>0</v>
      </c>
      <c r="C5" s="140" t="s">
        <v>20</v>
      </c>
      <c r="D5" s="140"/>
      <c r="E5" s="44" t="s">
        <v>0</v>
      </c>
      <c r="F5" s="133" t="str">
        <f>C5</f>
        <v>MFP PRODUCTION A3 N&amp;B</v>
      </c>
      <c r="G5" s="134"/>
      <c r="H5" s="134"/>
      <c r="I5" s="134"/>
      <c r="J5" s="134"/>
      <c r="K5" s="134"/>
      <c r="L5" s="134"/>
    </row>
    <row r="6" spans="1:12" s="36" customFormat="1" ht="17.100000000000001" customHeight="1">
      <c r="B6" s="37" t="s">
        <v>1</v>
      </c>
      <c r="C6" s="154">
        <v>2</v>
      </c>
      <c r="D6" s="155"/>
      <c r="E6" s="38"/>
      <c r="F6" s="38"/>
      <c r="G6" s="38"/>
    </row>
    <row r="7" spans="1:12" s="36" customFormat="1" ht="17.100000000000001" customHeight="1">
      <c r="E7" s="146" t="s">
        <v>82</v>
      </c>
      <c r="F7" s="147"/>
      <c r="G7" s="147"/>
      <c r="H7" s="147"/>
      <c r="I7" s="147"/>
      <c r="J7" s="147"/>
      <c r="K7" s="147"/>
      <c r="L7" s="148"/>
    </row>
    <row r="8" spans="1:12" s="36" customFormat="1" ht="17.100000000000001" customHeight="1">
      <c r="B8" s="16" t="s">
        <v>9</v>
      </c>
      <c r="C8" s="97" t="s">
        <v>7</v>
      </c>
      <c r="D8" s="97"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6" customFormat="1" ht="17.100000000000001" customHeight="1">
      <c r="B9" s="17" t="s">
        <v>3</v>
      </c>
      <c r="C9" s="96">
        <v>80</v>
      </c>
      <c r="D9" s="96"/>
      <c r="E9" s="130" t="str">
        <f>"Matériel n°" &amp;$A$4</f>
        <v>Matériel n°6</v>
      </c>
      <c r="F9" s="132"/>
      <c r="G9" s="96"/>
      <c r="H9" s="93"/>
      <c r="I9" s="96"/>
      <c r="J9" s="96"/>
      <c r="K9" s="96"/>
      <c r="L9" s="96"/>
    </row>
    <row r="10" spans="1:12" s="36" customFormat="1" ht="17.100000000000001" customHeight="1">
      <c r="B10" s="37" t="s">
        <v>19</v>
      </c>
      <c r="C10" s="96">
        <v>80</v>
      </c>
      <c r="D10" s="94"/>
      <c r="E10" s="130" t="s">
        <v>158</v>
      </c>
      <c r="F10" s="132"/>
      <c r="G10" s="96"/>
      <c r="H10" s="93"/>
      <c r="I10" s="96"/>
      <c r="J10" s="96"/>
      <c r="K10" s="96"/>
      <c r="L10" s="96"/>
    </row>
    <row r="11" spans="1:12" s="36" customFormat="1" ht="17.100000000000001" customHeight="1">
      <c r="B11" s="37" t="s">
        <v>18</v>
      </c>
      <c r="C11" s="96">
        <v>2048</v>
      </c>
      <c r="D11" s="96"/>
      <c r="E11" s="130" t="s">
        <v>160</v>
      </c>
      <c r="F11" s="132"/>
      <c r="G11" s="96"/>
      <c r="H11" s="93"/>
      <c r="I11" s="96"/>
      <c r="J11" s="96"/>
      <c r="K11" s="96"/>
      <c r="L11" s="96"/>
    </row>
    <row r="12" spans="1:12" s="36" customFormat="1" ht="17.100000000000001" customHeight="1">
      <c r="B12" s="37" t="s">
        <v>69</v>
      </c>
      <c r="C12" s="96">
        <v>500</v>
      </c>
      <c r="D12" s="96"/>
      <c r="E12" s="130" t="s">
        <v>161</v>
      </c>
      <c r="F12" s="132"/>
      <c r="G12" s="96"/>
      <c r="H12" s="93"/>
      <c r="I12" s="96"/>
      <c r="J12" s="96"/>
      <c r="K12" s="96"/>
      <c r="L12" s="96"/>
    </row>
    <row r="13" spans="1:12" s="36" customFormat="1" ht="17.100000000000001" customHeight="1">
      <c r="B13" s="37" t="s">
        <v>4</v>
      </c>
      <c r="C13" s="96">
        <v>100</v>
      </c>
      <c r="D13" s="96"/>
      <c r="E13" s="130" t="s">
        <v>162</v>
      </c>
      <c r="F13" s="132"/>
      <c r="G13" s="96"/>
      <c r="H13" s="93"/>
      <c r="I13" s="96"/>
      <c r="J13" s="96"/>
      <c r="K13" s="96"/>
      <c r="L13" s="96"/>
    </row>
    <row r="14" spans="1:12" s="36" customFormat="1" ht="17.100000000000001" customHeight="1">
      <c r="B14" s="37" t="s">
        <v>5</v>
      </c>
      <c r="C14" s="96">
        <v>1100</v>
      </c>
      <c r="D14" s="96"/>
      <c r="E14" s="130" t="s">
        <v>163</v>
      </c>
      <c r="F14" s="132"/>
      <c r="G14" s="96"/>
      <c r="H14" s="93"/>
      <c r="I14" s="96"/>
      <c r="J14" s="96"/>
      <c r="K14" s="96"/>
      <c r="L14" s="96"/>
    </row>
    <row r="15" spans="1:12" s="36" customFormat="1" ht="17.100000000000001" customHeight="1">
      <c r="B15" s="16" t="s">
        <v>6</v>
      </c>
      <c r="C15" s="97" t="s">
        <v>11</v>
      </c>
      <c r="D15" s="97" t="s">
        <v>8</v>
      </c>
      <c r="E15" s="130" t="s">
        <v>174</v>
      </c>
      <c r="F15" s="132"/>
      <c r="G15" s="105"/>
      <c r="H15" s="104"/>
      <c r="I15" s="105"/>
      <c r="J15" s="105"/>
      <c r="K15" s="105"/>
      <c r="L15" s="105"/>
    </row>
    <row r="16" spans="1:12" s="36" customFormat="1" ht="17.100000000000001" customHeight="1">
      <c r="B16" s="167" t="s">
        <v>92</v>
      </c>
      <c r="C16" s="169" t="s">
        <v>156</v>
      </c>
      <c r="D16" s="171"/>
      <c r="E16" s="141" t="s">
        <v>178</v>
      </c>
      <c r="F16" s="141"/>
      <c r="G16" s="105"/>
      <c r="H16" s="104"/>
      <c r="I16" s="105"/>
      <c r="J16" s="105"/>
      <c r="K16" s="105"/>
      <c r="L16" s="105"/>
    </row>
    <row r="17" spans="1:12" s="36" customFormat="1" ht="17.100000000000001" customHeight="1">
      <c r="B17" s="168"/>
      <c r="C17" s="170"/>
      <c r="D17" s="198"/>
      <c r="E17" s="108"/>
      <c r="F17" s="108"/>
      <c r="G17" s="107"/>
      <c r="H17" s="108"/>
      <c r="I17" s="107"/>
      <c r="J17" s="107"/>
      <c r="K17" s="107"/>
      <c r="L17" s="107"/>
    </row>
    <row r="18" spans="1:12" s="36" customFormat="1" ht="17.100000000000001" customHeight="1">
      <c r="B18" s="167" t="s">
        <v>144</v>
      </c>
      <c r="C18" s="169" t="s">
        <v>156</v>
      </c>
      <c r="D18" s="171"/>
      <c r="E18" s="145" t="s">
        <v>83</v>
      </c>
      <c r="F18" s="145"/>
      <c r="G18" s="145"/>
      <c r="H18" s="145"/>
      <c r="I18" s="145"/>
      <c r="J18" s="145"/>
      <c r="K18" s="145"/>
      <c r="L18" s="145"/>
    </row>
    <row r="19" spans="1:12" s="36" customFormat="1" ht="17.100000000000001" customHeight="1">
      <c r="B19" s="168"/>
      <c r="C19" s="170"/>
      <c r="D19" s="172"/>
      <c r="E19" s="42" t="s">
        <v>31</v>
      </c>
      <c r="F19" s="42" t="s">
        <v>32</v>
      </c>
      <c r="G19" s="42" t="s">
        <v>154</v>
      </c>
      <c r="H19" s="42" t="str">
        <f>Accueil!$B$13</f>
        <v>-</v>
      </c>
      <c r="I19" s="42" t="str">
        <f>Accueil!$C$13</f>
        <v>-</v>
      </c>
      <c r="J19" s="42" t="str">
        <f>Accueil!$D$13</f>
        <v>LOA 12 Trimestres</v>
      </c>
      <c r="K19" s="42" t="str">
        <f>Accueil!$E$13</f>
        <v>LOA 16 Trimestres</v>
      </c>
      <c r="L19" s="42" t="str">
        <f>Accueil!$F$13</f>
        <v>LOA 20 Trimestres</v>
      </c>
    </row>
    <row r="20" spans="1:12" s="36" customFormat="1" ht="17.100000000000001" customHeight="1">
      <c r="B20" s="16" t="s">
        <v>159</v>
      </c>
      <c r="C20" s="97" t="s">
        <v>7</v>
      </c>
      <c r="D20" s="97" t="s">
        <v>8</v>
      </c>
      <c r="E20" s="93" t="str">
        <f>"Matériel n°" &amp;$A$4</f>
        <v>Matériel n°6</v>
      </c>
      <c r="F20" s="96">
        <f>C6</f>
        <v>2</v>
      </c>
      <c r="G20" s="96"/>
      <c r="H20" s="96"/>
      <c r="I20" s="96"/>
      <c r="J20" s="96"/>
      <c r="K20" s="96"/>
      <c r="L20" s="96"/>
    </row>
    <row r="21" spans="1:12" s="36" customFormat="1" ht="17.100000000000001" customHeight="1">
      <c r="A21" s="156" t="s">
        <v>12</v>
      </c>
      <c r="B21" s="37" t="s">
        <v>69</v>
      </c>
      <c r="C21" s="96">
        <v>500</v>
      </c>
      <c r="D21" s="96"/>
      <c r="E21" s="100" t="s">
        <v>160</v>
      </c>
      <c r="F21" s="96">
        <v>2</v>
      </c>
      <c r="G21" s="96"/>
      <c r="H21" s="96"/>
      <c r="I21" s="96"/>
      <c r="J21" s="96"/>
      <c r="K21" s="96"/>
      <c r="L21" s="96"/>
    </row>
    <row r="22" spans="1:12" s="36" customFormat="1" ht="17.100000000000001" customHeight="1">
      <c r="A22" s="157"/>
      <c r="B22" s="39" t="s">
        <v>13</v>
      </c>
      <c r="C22" s="96">
        <v>1000</v>
      </c>
      <c r="D22" s="96"/>
      <c r="E22" s="100" t="s">
        <v>163</v>
      </c>
      <c r="F22" s="96">
        <v>2</v>
      </c>
      <c r="G22" s="96"/>
      <c r="H22" s="96"/>
      <c r="I22" s="96"/>
      <c r="J22" s="96"/>
      <c r="K22" s="96"/>
      <c r="L22" s="96"/>
    </row>
    <row r="23" spans="1:12" s="36" customFormat="1" ht="17.100000000000001" customHeight="1">
      <c r="A23" s="156" t="s">
        <v>14</v>
      </c>
      <c r="B23" s="37" t="s">
        <v>75</v>
      </c>
      <c r="C23" s="96">
        <v>1500</v>
      </c>
      <c r="D23" s="96"/>
      <c r="E23" s="104" t="s">
        <v>178</v>
      </c>
      <c r="F23" s="103">
        <v>2</v>
      </c>
      <c r="G23" s="103"/>
      <c r="H23" s="105"/>
      <c r="I23" s="105"/>
      <c r="J23" s="105"/>
      <c r="K23" s="105"/>
      <c r="L23" s="105"/>
    </row>
    <row r="24" spans="1:12" s="36" customFormat="1" ht="17.100000000000001" customHeight="1">
      <c r="A24" s="157"/>
      <c r="B24" s="39" t="s">
        <v>76</v>
      </c>
      <c r="C24" s="96">
        <v>1500</v>
      </c>
      <c r="D24" s="37"/>
      <c r="E24" s="146" t="s">
        <v>34</v>
      </c>
      <c r="F24" s="148"/>
      <c r="G24" s="95"/>
      <c r="H24" s="40"/>
      <c r="I24" s="40"/>
      <c r="J24" s="40"/>
      <c r="K24" s="40"/>
      <c r="L24" s="40"/>
    </row>
    <row r="25" spans="1:12" s="36" customFormat="1" ht="17.100000000000001" customHeight="1">
      <c r="A25" s="16" t="s">
        <v>74</v>
      </c>
      <c r="B25" s="37" t="s">
        <v>24</v>
      </c>
      <c r="C25" s="102" t="s">
        <v>155</v>
      </c>
      <c r="D25" s="96"/>
      <c r="E25" s="146" t="str">
        <f>IF(Accueil!$B$12="Oui","SOMME DES LOYERS LOA 4 T","-")</f>
        <v>-</v>
      </c>
      <c r="F25" s="148"/>
      <c r="G25" s="43"/>
      <c r="H25" s="96"/>
      <c r="I25" s="40"/>
      <c r="J25" s="40"/>
      <c r="K25" s="40"/>
      <c r="L25" s="40"/>
    </row>
    <row r="26" spans="1:12" s="36" customFormat="1" ht="17.100000000000001" customHeight="1">
      <c r="A26" s="16" t="s">
        <v>77</v>
      </c>
      <c r="B26" s="37" t="s">
        <v>73</v>
      </c>
      <c r="C26" s="102" t="s">
        <v>155</v>
      </c>
      <c r="D26" s="96"/>
      <c r="E26" s="146" t="str">
        <f>IF(Accueil!$C$12="Oui","SOMME DES LOYERS LOA 8 T","-")</f>
        <v>-</v>
      </c>
      <c r="F26" s="148"/>
      <c r="G26" s="43"/>
      <c r="H26" s="40"/>
      <c r="I26" s="96"/>
      <c r="J26" s="40"/>
      <c r="K26" s="40"/>
      <c r="L26" s="40"/>
    </row>
    <row r="27" spans="1:12" s="36" customFormat="1" ht="17.100000000000001" customHeight="1">
      <c r="A27" s="16" t="s">
        <v>114</v>
      </c>
      <c r="B27" s="37" t="s">
        <v>175</v>
      </c>
      <c r="C27" s="96" t="s">
        <v>78</v>
      </c>
      <c r="D27" s="96"/>
      <c r="E27" s="146" t="str">
        <f>IF(Accueil!$D$12="Oui","SOMME DES LOYERS LOA 12 T","-")</f>
        <v>SOMME DES LOYERS LOA 12 T</v>
      </c>
      <c r="F27" s="148"/>
      <c r="G27" s="43"/>
      <c r="H27" s="40"/>
      <c r="I27" s="40"/>
      <c r="J27" s="96"/>
      <c r="K27" s="40"/>
      <c r="L27" s="40"/>
    </row>
    <row r="28" spans="1:12" s="36" customFormat="1" ht="17.100000000000001" customHeight="1">
      <c r="A28" s="16" t="s">
        <v>172</v>
      </c>
      <c r="B28" s="37" t="s">
        <v>177</v>
      </c>
      <c r="C28" s="102" t="s">
        <v>155</v>
      </c>
      <c r="D28" s="105"/>
      <c r="E28" s="146" t="str">
        <f>IF(Accueil!$E$12="Oui","SOMME DES LOYERS LOA 16 T","-")</f>
        <v>SOMME DES LOYERS LOA 16 T</v>
      </c>
      <c r="F28" s="148"/>
      <c r="G28" s="43"/>
      <c r="H28" s="40"/>
      <c r="I28" s="40"/>
      <c r="J28" s="40"/>
      <c r="K28" s="41"/>
      <c r="L28" s="40"/>
    </row>
    <row r="29" spans="1:12" s="36" customFormat="1" ht="17.100000000000001" customHeight="1">
      <c r="A29" s="16" t="s">
        <v>176</v>
      </c>
      <c r="B29" s="37" t="s">
        <v>168</v>
      </c>
      <c r="C29" s="102" t="s">
        <v>155</v>
      </c>
      <c r="D29" s="105"/>
      <c r="E29" s="146" t="str">
        <f>IF(Accueil!$F$12="Oui","SOMME DES LOYERS LOA 20 T","-")</f>
        <v>SOMME DES LOYERS LOA 20 T</v>
      </c>
      <c r="F29" s="148"/>
      <c r="G29" s="43"/>
      <c r="H29" s="40"/>
      <c r="I29" s="40"/>
      <c r="J29" s="40"/>
      <c r="K29" s="40"/>
      <c r="L29" s="93"/>
    </row>
    <row r="30" spans="1:12" s="36" customFormat="1" ht="17.100000000000001" customHeight="1">
      <c r="A30" s="32"/>
      <c r="B30" s="33"/>
      <c r="C30" s="33"/>
      <c r="D30" s="33"/>
    </row>
    <row r="31" spans="1:12" s="36" customFormat="1" ht="17.100000000000001" customHeight="1">
      <c r="A31" s="32"/>
      <c r="B31" s="158" t="s">
        <v>79</v>
      </c>
      <c r="C31" s="159"/>
      <c r="D31" s="160"/>
    </row>
    <row r="32" spans="1:12" s="36" customFormat="1" ht="17.100000000000001" customHeight="1">
      <c r="A32" s="32"/>
      <c r="B32" s="164"/>
      <c r="C32" s="165"/>
      <c r="D32" s="166"/>
    </row>
  </sheetData>
  <mergeCells count="34">
    <mergeCell ref="E11:F11"/>
    <mergeCell ref="B1:D1"/>
    <mergeCell ref="E1:L1"/>
    <mergeCell ref="B2:D2"/>
    <mergeCell ref="E2:L2"/>
    <mergeCell ref="G4:L4"/>
    <mergeCell ref="C5:D5"/>
    <mergeCell ref="F5:L5"/>
    <mergeCell ref="C6:D6"/>
    <mergeCell ref="E7:L7"/>
    <mergeCell ref="E8:F8"/>
    <mergeCell ref="E9:F9"/>
    <mergeCell ref="E10:F10"/>
    <mergeCell ref="E12:F12"/>
    <mergeCell ref="E13:F13"/>
    <mergeCell ref="E14:F14"/>
    <mergeCell ref="E18:L18"/>
    <mergeCell ref="B16:B17"/>
    <mergeCell ref="C16:C17"/>
    <mergeCell ref="D16:D17"/>
    <mergeCell ref="E15:F15"/>
    <mergeCell ref="E16:F16"/>
    <mergeCell ref="A21:A22"/>
    <mergeCell ref="E24:F24"/>
    <mergeCell ref="A23:A24"/>
    <mergeCell ref="E25:F25"/>
    <mergeCell ref="E26:F26"/>
    <mergeCell ref="E27:F27"/>
    <mergeCell ref="E28:F28"/>
    <mergeCell ref="E29:F29"/>
    <mergeCell ref="B31:D32"/>
    <mergeCell ref="B18:B19"/>
    <mergeCell ref="C18:C19"/>
    <mergeCell ref="D18:D19"/>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theme="7" tint="-0.499984740745262"/>
  </sheetPr>
  <dimension ref="A1:L35"/>
  <sheetViews>
    <sheetView showWhiteSpace="0" view="pageLayout" workbookViewId="0">
      <selection activeCell="D14" sqref="D14"/>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7.85546875" customWidth="1"/>
  </cols>
  <sheetData>
    <row r="1" spans="1:12" s="36" customFormat="1" ht="17.100000000000001" customHeight="1">
      <c r="B1" s="138" t="str">
        <f>Accueil!A7</f>
        <v>AO/FENELON-1</v>
      </c>
      <c r="C1" s="138"/>
      <c r="D1" s="138"/>
      <c r="E1" s="138" t="str">
        <f>Accueil!A7</f>
        <v>AO/FENELON-1</v>
      </c>
      <c r="F1" s="138"/>
      <c r="G1" s="138"/>
      <c r="H1" s="138"/>
      <c r="I1" s="138"/>
      <c r="J1" s="138"/>
      <c r="K1" s="138"/>
      <c r="L1" s="138"/>
    </row>
    <row r="2" spans="1:12" s="36" customFormat="1" ht="17.100000000000001" customHeight="1">
      <c r="B2" s="139" t="s">
        <v>23</v>
      </c>
      <c r="C2" s="139"/>
      <c r="D2" s="139"/>
      <c r="E2" s="139" t="s">
        <v>27</v>
      </c>
      <c r="F2" s="139"/>
      <c r="G2" s="139"/>
      <c r="H2" s="139"/>
      <c r="I2" s="139"/>
      <c r="J2" s="139"/>
      <c r="K2" s="139"/>
      <c r="L2" s="139"/>
    </row>
    <row r="3" spans="1:12" s="36" customFormat="1" ht="17.100000000000001" customHeight="1" thickBot="1"/>
    <row r="4" spans="1:12" s="36" customFormat="1" ht="17.100000000000001" customHeight="1" thickBot="1">
      <c r="A4" s="35">
        <v>7</v>
      </c>
      <c r="B4" s="4" t="str">
        <f>"MATERIEL N°" &amp;$A$4</f>
        <v>MATERIEL N°7</v>
      </c>
      <c r="C4" s="37" t="s">
        <v>10</v>
      </c>
      <c r="D4" s="37"/>
      <c r="E4" s="45" t="str">
        <f>"MATERIEL N°" &amp;$A$4</f>
        <v>MATERIEL N°7</v>
      </c>
      <c r="F4" s="37" t="s">
        <v>10</v>
      </c>
      <c r="G4" s="149"/>
      <c r="H4" s="150"/>
      <c r="I4" s="150"/>
      <c r="J4" s="150"/>
      <c r="K4" s="150"/>
      <c r="L4" s="151"/>
    </row>
    <row r="5" spans="1:12" s="36" customFormat="1" ht="17.100000000000001" customHeight="1">
      <c r="B5" s="37" t="s">
        <v>0</v>
      </c>
      <c r="C5" s="140" t="s">
        <v>72</v>
      </c>
      <c r="D5" s="140"/>
      <c r="E5" s="44" t="s">
        <v>0</v>
      </c>
      <c r="F5" s="133" t="str">
        <f>C5</f>
        <v>MFP PRODUCTION A3  COULEUR</v>
      </c>
      <c r="G5" s="134"/>
      <c r="H5" s="134"/>
      <c r="I5" s="134"/>
      <c r="J5" s="134"/>
      <c r="K5" s="134"/>
      <c r="L5" s="134"/>
    </row>
    <row r="6" spans="1:12" s="36" customFormat="1" ht="17.100000000000001" customHeight="1">
      <c r="B6" s="37" t="s">
        <v>1</v>
      </c>
      <c r="C6" s="154">
        <v>4</v>
      </c>
      <c r="D6" s="155"/>
      <c r="E6" s="38"/>
      <c r="F6" s="38"/>
      <c r="G6" s="38"/>
    </row>
    <row r="7" spans="1:12" s="36" customFormat="1" ht="17.100000000000001" customHeight="1">
      <c r="E7" s="146" t="s">
        <v>82</v>
      </c>
      <c r="F7" s="147"/>
      <c r="G7" s="147"/>
      <c r="H7" s="147"/>
      <c r="I7" s="147"/>
      <c r="J7" s="147"/>
      <c r="K7" s="147"/>
      <c r="L7" s="148"/>
    </row>
    <row r="8" spans="1:12" s="36" customFormat="1" ht="17.100000000000001" customHeight="1">
      <c r="B8" s="16" t="s">
        <v>9</v>
      </c>
      <c r="C8" s="97" t="s">
        <v>7</v>
      </c>
      <c r="D8" s="97"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6" customFormat="1" ht="17.100000000000001" customHeight="1">
      <c r="B9" s="17" t="s">
        <v>3</v>
      </c>
      <c r="C9" s="96">
        <v>80</v>
      </c>
      <c r="D9" s="96"/>
      <c r="E9" s="130" t="str">
        <f>"Matériel n°" &amp;$A$4</f>
        <v>Matériel n°7</v>
      </c>
      <c r="F9" s="132"/>
      <c r="G9" s="96"/>
      <c r="H9" s="93"/>
      <c r="I9" s="96"/>
      <c r="J9" s="96"/>
      <c r="K9" s="96"/>
      <c r="L9" s="96"/>
    </row>
    <row r="10" spans="1:12" s="36" customFormat="1" ht="17.100000000000001" customHeight="1">
      <c r="B10" s="37" t="s">
        <v>16</v>
      </c>
      <c r="C10" s="96">
        <v>80</v>
      </c>
      <c r="D10" s="96"/>
      <c r="E10" s="130" t="s">
        <v>158</v>
      </c>
      <c r="F10" s="132"/>
      <c r="G10" s="96"/>
      <c r="H10" s="93"/>
      <c r="I10" s="96"/>
      <c r="J10" s="96"/>
      <c r="K10" s="96"/>
      <c r="L10" s="96"/>
    </row>
    <row r="11" spans="1:12" s="36" customFormat="1" ht="17.100000000000001" customHeight="1">
      <c r="B11" s="37" t="s">
        <v>19</v>
      </c>
      <c r="C11" s="96">
        <v>80</v>
      </c>
      <c r="D11" s="96"/>
      <c r="E11" s="130" t="s">
        <v>160</v>
      </c>
      <c r="F11" s="132"/>
      <c r="G11" s="96"/>
      <c r="H11" s="93"/>
      <c r="I11" s="96"/>
      <c r="J11" s="96"/>
      <c r="K11" s="96"/>
      <c r="L11" s="96"/>
    </row>
    <row r="12" spans="1:12" s="36" customFormat="1" ht="17.100000000000001" customHeight="1">
      <c r="B12" s="37" t="s">
        <v>18</v>
      </c>
      <c r="C12" s="96">
        <v>2048</v>
      </c>
      <c r="D12" s="96"/>
      <c r="E12" s="130" t="s">
        <v>161</v>
      </c>
      <c r="F12" s="132"/>
      <c r="G12" s="96"/>
      <c r="H12" s="93"/>
      <c r="I12" s="96"/>
      <c r="J12" s="96"/>
      <c r="K12" s="96"/>
      <c r="L12" s="96"/>
    </row>
    <row r="13" spans="1:12" s="36" customFormat="1" ht="17.100000000000001" customHeight="1">
      <c r="B13" s="37" t="s">
        <v>69</v>
      </c>
      <c r="C13" s="96">
        <v>500</v>
      </c>
      <c r="D13" s="96"/>
      <c r="E13" s="130" t="s">
        <v>162</v>
      </c>
      <c r="F13" s="132"/>
      <c r="G13" s="96"/>
      <c r="H13" s="93"/>
      <c r="I13" s="96"/>
      <c r="J13" s="96"/>
      <c r="K13" s="96"/>
      <c r="L13" s="96"/>
    </row>
    <row r="14" spans="1:12" s="36" customFormat="1" ht="17.100000000000001" customHeight="1">
      <c r="B14" s="37" t="s">
        <v>4</v>
      </c>
      <c r="C14" s="96">
        <v>100</v>
      </c>
      <c r="D14" s="96"/>
      <c r="E14" s="130" t="s">
        <v>163</v>
      </c>
      <c r="F14" s="132"/>
      <c r="G14" s="96"/>
      <c r="H14" s="93"/>
      <c r="I14" s="96"/>
      <c r="J14" s="96"/>
      <c r="K14" s="96"/>
      <c r="L14" s="96"/>
    </row>
    <row r="15" spans="1:12" s="36" customFormat="1" ht="17.100000000000001" customHeight="1">
      <c r="B15" s="37" t="s">
        <v>5</v>
      </c>
      <c r="C15" s="96">
        <v>1100</v>
      </c>
      <c r="D15" s="96"/>
      <c r="E15" s="2"/>
      <c r="F15" s="2"/>
      <c r="G15" s="2"/>
      <c r="H15" s="2"/>
      <c r="I15" s="2"/>
      <c r="J15" s="2"/>
      <c r="K15" s="2"/>
      <c r="L15" s="2"/>
    </row>
    <row r="16" spans="1:12" s="36" customFormat="1" ht="17.100000000000001" customHeight="1">
      <c r="E16" s="145" t="s">
        <v>83</v>
      </c>
      <c r="F16" s="145"/>
      <c r="G16" s="145"/>
      <c r="H16" s="145"/>
      <c r="I16" s="145"/>
      <c r="J16" s="145"/>
      <c r="K16" s="145"/>
      <c r="L16" s="145"/>
    </row>
    <row r="17" spans="1:12" s="36" customFormat="1" ht="17.100000000000001" customHeight="1">
      <c r="B17" s="16" t="s">
        <v>6</v>
      </c>
      <c r="C17" s="97" t="s">
        <v>11</v>
      </c>
      <c r="D17" s="97" t="s">
        <v>8</v>
      </c>
      <c r="E17" s="42" t="s">
        <v>31</v>
      </c>
      <c r="F17" s="42" t="s">
        <v>32</v>
      </c>
      <c r="G17" s="42" t="s">
        <v>154</v>
      </c>
      <c r="H17" s="42" t="str">
        <f>Accueil!$B$13</f>
        <v>-</v>
      </c>
      <c r="I17" s="42" t="str">
        <f>Accueil!$C$13</f>
        <v>-</v>
      </c>
      <c r="J17" s="42" t="str">
        <f>Accueil!$D$13</f>
        <v>LOA 12 Trimestres</v>
      </c>
      <c r="K17" s="42" t="str">
        <f>Accueil!$E$13</f>
        <v>LOA 16 Trimestres</v>
      </c>
      <c r="L17" s="42" t="str">
        <f>Accueil!$F$13</f>
        <v>LOA 20 Trimestres</v>
      </c>
    </row>
    <row r="18" spans="1:12" s="36" customFormat="1" ht="17.100000000000001" customHeight="1">
      <c r="B18" s="167" t="s">
        <v>92</v>
      </c>
      <c r="C18" s="169" t="s">
        <v>156</v>
      </c>
      <c r="D18" s="171"/>
      <c r="E18" s="93" t="str">
        <f>"Matériel n°" &amp;$A$4</f>
        <v>Matériel n°7</v>
      </c>
      <c r="F18" s="96">
        <f>C6</f>
        <v>4</v>
      </c>
      <c r="G18" s="96"/>
      <c r="H18" s="96"/>
      <c r="I18" s="96"/>
      <c r="J18" s="96"/>
      <c r="K18" s="96"/>
      <c r="L18" s="96"/>
    </row>
    <row r="19" spans="1:12" s="36" customFormat="1" ht="17.100000000000001" customHeight="1">
      <c r="B19" s="168"/>
      <c r="C19" s="170"/>
      <c r="D19" s="172"/>
      <c r="E19" s="100" t="s">
        <v>160</v>
      </c>
      <c r="F19" s="96">
        <v>4</v>
      </c>
      <c r="G19" s="96"/>
      <c r="H19" s="96"/>
      <c r="I19" s="96"/>
      <c r="J19" s="96"/>
      <c r="K19" s="96"/>
      <c r="L19" s="96"/>
    </row>
    <row r="20" spans="1:12" s="36" customFormat="1" ht="17.100000000000001" customHeight="1">
      <c r="B20" s="167" t="s">
        <v>144</v>
      </c>
      <c r="C20" s="169" t="s">
        <v>156</v>
      </c>
      <c r="D20" s="171"/>
      <c r="E20" s="100" t="s">
        <v>163</v>
      </c>
      <c r="F20" s="96">
        <v>2</v>
      </c>
      <c r="G20" s="96"/>
      <c r="H20" s="96"/>
      <c r="I20" s="96"/>
      <c r="J20" s="96"/>
      <c r="K20" s="96"/>
      <c r="L20" s="96"/>
    </row>
    <row r="21" spans="1:12" s="36" customFormat="1" ht="17.100000000000001" customHeight="1">
      <c r="B21" s="168"/>
      <c r="C21" s="170"/>
      <c r="D21" s="172"/>
      <c r="E21" s="104" t="s">
        <v>174</v>
      </c>
      <c r="F21" s="103">
        <v>2</v>
      </c>
      <c r="G21" s="103"/>
      <c r="H21" s="105"/>
      <c r="I21" s="105"/>
      <c r="J21" s="105"/>
      <c r="K21" s="105"/>
      <c r="L21" s="105"/>
    </row>
    <row r="22" spans="1:12" s="36" customFormat="1" ht="17.100000000000001" customHeight="1">
      <c r="E22" s="104" t="s">
        <v>178</v>
      </c>
      <c r="F22" s="103">
        <v>4</v>
      </c>
      <c r="G22" s="103"/>
      <c r="H22" s="105"/>
      <c r="I22" s="105"/>
      <c r="J22" s="105"/>
      <c r="K22" s="105"/>
      <c r="L22" s="105"/>
    </row>
    <row r="23" spans="1:12" s="36" customFormat="1" ht="17.100000000000001" customHeight="1">
      <c r="B23" s="16" t="s">
        <v>159</v>
      </c>
      <c r="C23" s="97" t="s">
        <v>7</v>
      </c>
      <c r="D23" s="97" t="s">
        <v>8</v>
      </c>
      <c r="E23" s="146" t="s">
        <v>34</v>
      </c>
      <c r="F23" s="148"/>
      <c r="G23" s="95"/>
      <c r="H23" s="40"/>
      <c r="I23" s="40"/>
      <c r="J23" s="40"/>
      <c r="K23" s="40"/>
      <c r="L23" s="40"/>
    </row>
    <row r="24" spans="1:12" s="36" customFormat="1" ht="17.100000000000001" customHeight="1">
      <c r="A24" s="156" t="s">
        <v>12</v>
      </c>
      <c r="B24" s="37" t="s">
        <v>69</v>
      </c>
      <c r="C24" s="96">
        <v>500</v>
      </c>
      <c r="D24" s="96"/>
      <c r="E24" s="146" t="str">
        <f>IF(Accueil!$B$12="Oui","SOMME DES LOYERS LOA 4 T","-")</f>
        <v>-</v>
      </c>
      <c r="F24" s="148"/>
      <c r="G24" s="43"/>
      <c r="H24" s="96"/>
      <c r="I24" s="40"/>
      <c r="J24" s="40"/>
      <c r="K24" s="40"/>
      <c r="L24" s="40"/>
    </row>
    <row r="25" spans="1:12" s="36" customFormat="1" ht="17.100000000000001" customHeight="1">
      <c r="A25" s="157"/>
      <c r="B25" s="39" t="s">
        <v>13</v>
      </c>
      <c r="C25" s="96">
        <v>1000</v>
      </c>
      <c r="D25" s="96"/>
      <c r="E25" s="146" t="str">
        <f>IF(Accueil!$C$12="Oui","SOMME DES LOYERS LOA 8 T","-")</f>
        <v>-</v>
      </c>
      <c r="F25" s="148"/>
      <c r="G25" s="43"/>
      <c r="H25" s="40"/>
      <c r="I25" s="96"/>
      <c r="J25" s="40"/>
      <c r="K25" s="40"/>
      <c r="L25" s="40"/>
    </row>
    <row r="26" spans="1:12">
      <c r="A26" s="156" t="s">
        <v>14</v>
      </c>
      <c r="B26" s="37" t="s">
        <v>75</v>
      </c>
      <c r="C26" s="96">
        <v>1500</v>
      </c>
      <c r="D26" s="96"/>
      <c r="E26" s="146" t="str">
        <f>IF(Accueil!$D$12="Oui","SOMME DES LOYERS LOA 12 T","-")</f>
        <v>SOMME DES LOYERS LOA 12 T</v>
      </c>
      <c r="F26" s="148"/>
      <c r="G26" s="43"/>
      <c r="H26" s="40"/>
      <c r="I26" s="40"/>
      <c r="J26" s="96"/>
      <c r="K26" s="40"/>
      <c r="L26" s="40"/>
    </row>
    <row r="27" spans="1:12">
      <c r="A27" s="157"/>
      <c r="B27" s="39" t="s">
        <v>76</v>
      </c>
      <c r="C27" s="96">
        <v>1500</v>
      </c>
      <c r="D27" s="37"/>
      <c r="E27" s="146" t="str">
        <f>IF(Accueil!$E$12="Oui","SOMME DES LOYERS LOA 16 T","-")</f>
        <v>SOMME DES LOYERS LOA 16 T</v>
      </c>
      <c r="F27" s="148"/>
      <c r="G27" s="43"/>
      <c r="H27" s="40"/>
      <c r="I27" s="40"/>
      <c r="J27" s="40"/>
      <c r="K27" s="41"/>
      <c r="L27" s="40"/>
    </row>
    <row r="28" spans="1:12">
      <c r="A28" s="16" t="s">
        <v>74</v>
      </c>
      <c r="B28" s="37" t="s">
        <v>24</v>
      </c>
      <c r="C28" s="102" t="s">
        <v>155</v>
      </c>
      <c r="D28" s="96"/>
      <c r="E28" s="146" t="str">
        <f>IF(Accueil!$F$12="Oui","SOMME DES LOYERS LOA 20 T","-")</f>
        <v>SOMME DES LOYERS LOA 20 T</v>
      </c>
      <c r="F28" s="148"/>
      <c r="G28" s="43"/>
      <c r="H28" s="40"/>
      <c r="I28" s="40"/>
      <c r="J28" s="40"/>
      <c r="K28" s="40"/>
      <c r="L28" s="93"/>
    </row>
    <row r="29" spans="1:12">
      <c r="A29" s="16" t="s">
        <v>77</v>
      </c>
      <c r="B29" s="37" t="s">
        <v>73</v>
      </c>
      <c r="C29" s="102" t="s">
        <v>155</v>
      </c>
      <c r="D29" s="96"/>
      <c r="E29" s="36"/>
      <c r="F29" s="36"/>
      <c r="G29" s="36"/>
      <c r="H29" s="36"/>
      <c r="I29" s="36"/>
      <c r="J29" s="36"/>
      <c r="K29" s="36"/>
      <c r="L29" s="36"/>
    </row>
    <row r="30" spans="1:12">
      <c r="A30" s="16" t="s">
        <v>114</v>
      </c>
      <c r="B30" s="37" t="s">
        <v>175</v>
      </c>
      <c r="C30" s="96" t="s">
        <v>78</v>
      </c>
      <c r="D30" s="96"/>
      <c r="E30" s="36"/>
      <c r="F30" s="36"/>
      <c r="G30" s="36"/>
      <c r="H30" s="36"/>
      <c r="I30" s="36"/>
      <c r="J30" s="36"/>
      <c r="K30" s="36"/>
      <c r="L30" s="36"/>
    </row>
    <row r="31" spans="1:12">
      <c r="A31" s="16" t="s">
        <v>172</v>
      </c>
      <c r="B31" s="37" t="s">
        <v>177</v>
      </c>
      <c r="C31" s="102" t="s">
        <v>155</v>
      </c>
      <c r="D31" s="105"/>
      <c r="E31" s="36"/>
      <c r="F31" s="36"/>
      <c r="G31" s="36"/>
      <c r="H31" s="36"/>
      <c r="I31" s="36"/>
      <c r="J31" s="36"/>
      <c r="K31" s="36"/>
      <c r="L31" s="36"/>
    </row>
    <row r="32" spans="1:12">
      <c r="A32" s="16" t="s">
        <v>176</v>
      </c>
      <c r="B32" s="37" t="s">
        <v>168</v>
      </c>
      <c r="C32" s="102" t="s">
        <v>155</v>
      </c>
      <c r="D32" s="105"/>
    </row>
    <row r="33" spans="1:4">
      <c r="A33" s="32"/>
      <c r="B33" s="33"/>
      <c r="C33" s="33"/>
      <c r="D33" s="33"/>
    </row>
    <row r="34" spans="1:4">
      <c r="A34" s="32"/>
      <c r="B34" s="158" t="s">
        <v>79</v>
      </c>
      <c r="C34" s="159"/>
      <c r="D34" s="160"/>
    </row>
    <row r="35" spans="1:4">
      <c r="A35" s="32"/>
      <c r="B35" s="164"/>
      <c r="C35" s="165"/>
      <c r="D35" s="166"/>
    </row>
  </sheetData>
  <mergeCells count="32">
    <mergeCell ref="C5:D5"/>
    <mergeCell ref="F5:L5"/>
    <mergeCell ref="B1:D1"/>
    <mergeCell ref="E1:L1"/>
    <mergeCell ref="B2:D2"/>
    <mergeCell ref="E2:L2"/>
    <mergeCell ref="G4:L4"/>
    <mergeCell ref="B18:B19"/>
    <mergeCell ref="C18:C19"/>
    <mergeCell ref="D18:D19"/>
    <mergeCell ref="C6:D6"/>
    <mergeCell ref="E7:L7"/>
    <mergeCell ref="E8:F8"/>
    <mergeCell ref="E9:F9"/>
    <mergeCell ref="E10:F10"/>
    <mergeCell ref="E11:F11"/>
    <mergeCell ref="E23:F23"/>
    <mergeCell ref="E24:F24"/>
    <mergeCell ref="E12:F12"/>
    <mergeCell ref="E13:F13"/>
    <mergeCell ref="E14:F14"/>
    <mergeCell ref="E16:L16"/>
    <mergeCell ref="B20:B21"/>
    <mergeCell ref="C20:C21"/>
    <mergeCell ref="D20:D21"/>
    <mergeCell ref="A24:A25"/>
    <mergeCell ref="A26:A27"/>
    <mergeCell ref="E25:F25"/>
    <mergeCell ref="E26:F26"/>
    <mergeCell ref="E27:F27"/>
    <mergeCell ref="E28:F28"/>
    <mergeCell ref="B34:D35"/>
  </mergeCells>
  <pageMargins left="0.43307086614173229" right="0.23622047244094488"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B1:L31"/>
  <sheetViews>
    <sheetView view="pageLayout" workbookViewId="0">
      <selection activeCell="D12" sqref="D1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28515625" customWidth="1"/>
  </cols>
  <sheetData>
    <row r="1" spans="2:12" s="36" customFormat="1" ht="17.100000000000001" customHeight="1">
      <c r="B1" s="138" t="str">
        <f>Accueil!A7</f>
        <v>AO/FENELON-1</v>
      </c>
      <c r="C1" s="138"/>
      <c r="D1" s="138"/>
      <c r="E1" s="138" t="str">
        <f>Accueil!A7</f>
        <v>AO/FENELON-1</v>
      </c>
      <c r="F1" s="138"/>
      <c r="G1" s="138"/>
      <c r="H1" s="138"/>
      <c r="I1" s="138"/>
      <c r="J1" s="138"/>
      <c r="K1" s="138"/>
      <c r="L1" s="138"/>
    </row>
    <row r="2" spans="2:12" s="36" customFormat="1" ht="17.100000000000001" customHeight="1">
      <c r="B2" s="139" t="s">
        <v>23</v>
      </c>
      <c r="C2" s="139"/>
      <c r="D2" s="139"/>
      <c r="E2" s="139" t="s">
        <v>27</v>
      </c>
      <c r="F2" s="139"/>
      <c r="G2" s="139"/>
      <c r="H2" s="139"/>
      <c r="I2" s="139"/>
      <c r="J2" s="139"/>
      <c r="K2" s="139"/>
      <c r="L2" s="139"/>
    </row>
    <row r="3" spans="2:12" s="36" customFormat="1" ht="17.100000000000001" customHeight="1" thickBot="1"/>
    <row r="4" spans="2:12" s="36" customFormat="1" ht="17.100000000000001" customHeight="1" thickBot="1">
      <c r="B4" s="201" t="s">
        <v>148</v>
      </c>
      <c r="C4" s="201"/>
      <c r="D4" s="202"/>
      <c r="E4" s="45" t="s">
        <v>35</v>
      </c>
      <c r="F4" s="37" t="s">
        <v>10</v>
      </c>
      <c r="G4" s="149"/>
      <c r="H4" s="150"/>
      <c r="I4" s="150"/>
      <c r="J4" s="150"/>
      <c r="K4" s="150"/>
      <c r="L4" s="151"/>
    </row>
    <row r="5" spans="2:12" s="36" customFormat="1" ht="17.100000000000001" customHeight="1">
      <c r="B5" s="22"/>
      <c r="C5" s="19"/>
      <c r="D5" s="20"/>
      <c r="E5" s="44" t="s">
        <v>0</v>
      </c>
      <c r="F5" s="133" t="s">
        <v>45</v>
      </c>
      <c r="G5" s="134"/>
      <c r="H5" s="134"/>
      <c r="I5" s="134"/>
      <c r="J5" s="134"/>
      <c r="K5" s="134"/>
      <c r="L5" s="134"/>
    </row>
    <row r="6" spans="2:12" s="36" customFormat="1" ht="17.100000000000001" customHeight="1">
      <c r="B6" s="203" t="s">
        <v>46</v>
      </c>
      <c r="C6" s="203"/>
      <c r="D6" s="23" t="s">
        <v>36</v>
      </c>
      <c r="E6" s="38"/>
      <c r="F6" s="38"/>
      <c r="G6" s="38"/>
    </row>
    <row r="7" spans="2:12" s="36" customFormat="1" ht="20.25" customHeight="1">
      <c r="B7" s="199" t="s">
        <v>38</v>
      </c>
      <c r="C7" s="199"/>
      <c r="D7" s="21"/>
      <c r="E7" s="146" t="s">
        <v>82</v>
      </c>
      <c r="F7" s="147"/>
      <c r="G7" s="147"/>
      <c r="H7" s="147"/>
      <c r="I7" s="147"/>
      <c r="J7" s="147"/>
      <c r="K7" s="147"/>
      <c r="L7" s="148"/>
    </row>
    <row r="8" spans="2:12" s="36" customFormat="1" ht="19.5" customHeight="1">
      <c r="B8" s="199" t="s">
        <v>44</v>
      </c>
      <c r="C8" s="199"/>
      <c r="D8" s="21"/>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2:12" s="36" customFormat="1" ht="30" customHeight="1">
      <c r="B9" s="199" t="s">
        <v>149</v>
      </c>
      <c r="C9" s="199"/>
      <c r="D9" s="21"/>
      <c r="E9" s="141" t="s">
        <v>35</v>
      </c>
      <c r="F9" s="141"/>
      <c r="G9" s="92"/>
      <c r="H9" s="89"/>
      <c r="I9" s="92"/>
      <c r="J9" s="92"/>
      <c r="K9" s="92"/>
      <c r="L9" s="92"/>
    </row>
    <row r="10" spans="2:12" s="36" customFormat="1" ht="17.100000000000001" customHeight="1">
      <c r="B10" s="199" t="s">
        <v>39</v>
      </c>
      <c r="C10" s="199"/>
      <c r="D10" s="21"/>
      <c r="E10" s="204"/>
      <c r="F10" s="204"/>
      <c r="G10" s="91"/>
      <c r="H10" s="91"/>
      <c r="I10" s="91"/>
      <c r="J10" s="91"/>
      <c r="K10" s="91"/>
      <c r="L10" s="91"/>
    </row>
    <row r="11" spans="2:12" s="36" customFormat="1" ht="17.100000000000001" customHeight="1">
      <c r="B11" s="199" t="s">
        <v>40</v>
      </c>
      <c r="C11" s="199"/>
      <c r="D11" s="21"/>
      <c r="E11" s="146" t="s">
        <v>83</v>
      </c>
      <c r="F11" s="147"/>
      <c r="G11" s="147"/>
      <c r="H11" s="147"/>
      <c r="I11" s="147"/>
      <c r="J11" s="147"/>
      <c r="K11" s="147"/>
      <c r="L11" s="148"/>
    </row>
    <row r="12" spans="2:12" s="36" customFormat="1" ht="33.75" customHeight="1">
      <c r="B12" s="199" t="s">
        <v>150</v>
      </c>
      <c r="C12" s="199"/>
      <c r="D12" s="21"/>
      <c r="E12" s="42" t="s">
        <v>31</v>
      </c>
      <c r="F12" s="42" t="s">
        <v>32</v>
      </c>
      <c r="G12" s="42" t="s">
        <v>154</v>
      </c>
      <c r="H12" s="42" t="str">
        <f>Accueil!$B$13</f>
        <v>-</v>
      </c>
      <c r="I12" s="42" t="str">
        <f>Accueil!$C$13</f>
        <v>-</v>
      </c>
      <c r="J12" s="42" t="str">
        <f>Accueil!$D$13</f>
        <v>LOA 12 Trimestres</v>
      </c>
      <c r="K12" s="42" t="str">
        <f>Accueil!$E$13</f>
        <v>LOA 16 Trimestres</v>
      </c>
      <c r="L12" s="42" t="str">
        <f>Accueil!$F$13</f>
        <v>LOA 20 Trimestres</v>
      </c>
    </row>
    <row r="13" spans="2:12" s="36" customFormat="1" ht="17.100000000000001" customHeight="1">
      <c r="B13" s="199" t="s">
        <v>37</v>
      </c>
      <c r="C13" s="199"/>
      <c r="D13" s="21"/>
      <c r="E13" s="89" t="s">
        <v>35</v>
      </c>
      <c r="F13" s="92">
        <v>1</v>
      </c>
      <c r="G13" s="92"/>
      <c r="H13" s="92"/>
      <c r="I13" s="92"/>
      <c r="J13" s="92"/>
      <c r="K13" s="92"/>
      <c r="L13" s="92"/>
    </row>
    <row r="14" spans="2:12" s="36" customFormat="1" ht="32.25" customHeight="1">
      <c r="B14" s="199" t="s">
        <v>151</v>
      </c>
      <c r="C14" s="199"/>
      <c r="D14" s="21"/>
      <c r="E14" s="146" t="s">
        <v>34</v>
      </c>
      <c r="F14" s="148"/>
      <c r="G14" s="90"/>
      <c r="H14" s="40"/>
      <c r="I14" s="40"/>
      <c r="J14" s="40"/>
      <c r="K14" s="40"/>
      <c r="L14" s="40"/>
    </row>
    <row r="15" spans="2:12" s="36" customFormat="1" ht="17.100000000000001" customHeight="1">
      <c r="B15" s="98"/>
      <c r="C15" s="98"/>
      <c r="D15" s="61"/>
      <c r="E15" s="146" t="str">
        <f>IF(Accueil!$B$12="Oui","SOMME DES LOYERS LOA 4 T","-")</f>
        <v>-</v>
      </c>
      <c r="F15" s="148"/>
      <c r="G15" s="43"/>
      <c r="H15" s="92"/>
      <c r="I15" s="40"/>
      <c r="J15" s="40"/>
      <c r="K15" s="40"/>
      <c r="L15" s="40"/>
    </row>
    <row r="16" spans="2:12" s="36" customFormat="1" ht="17.100000000000001" customHeight="1">
      <c r="B16" s="200" t="s">
        <v>26</v>
      </c>
      <c r="C16" s="200"/>
      <c r="D16" s="200"/>
      <c r="E16" s="146" t="str">
        <f>IF(Accueil!$C$12="Oui","SOMME DES LOYERS LOA 8 T","-")</f>
        <v>-</v>
      </c>
      <c r="F16" s="148"/>
      <c r="G16" s="43"/>
      <c r="H16" s="40"/>
      <c r="I16" s="92"/>
      <c r="J16" s="40"/>
      <c r="K16" s="40"/>
      <c r="L16" s="40"/>
    </row>
    <row r="17" spans="2:12" s="36" customFormat="1" ht="17.100000000000001" customHeight="1">
      <c r="B17" s="200"/>
      <c r="C17" s="200"/>
      <c r="D17" s="200"/>
      <c r="E17" s="146" t="str">
        <f>IF(Accueil!$D$12="Oui","SOMME DES LOYERS LOA 12 T","-")</f>
        <v>SOMME DES LOYERS LOA 12 T</v>
      </c>
      <c r="F17" s="148"/>
      <c r="G17" s="43"/>
      <c r="H17" s="40"/>
      <c r="I17" s="40"/>
      <c r="J17" s="92"/>
      <c r="K17" s="40"/>
      <c r="L17" s="40"/>
    </row>
    <row r="18" spans="2:12" s="36" customFormat="1" ht="17.100000000000001" customHeight="1">
      <c r="B18" s="200"/>
      <c r="C18" s="200"/>
      <c r="D18" s="200"/>
      <c r="E18" s="146" t="str">
        <f>IF(Accueil!$E$12="Oui","SOMME DES LOYERS LOA 16 T","-")</f>
        <v>SOMME DES LOYERS LOA 16 T</v>
      </c>
      <c r="F18" s="148"/>
      <c r="G18" s="43"/>
      <c r="H18" s="40"/>
      <c r="I18" s="40"/>
      <c r="J18" s="40"/>
      <c r="K18" s="41"/>
      <c r="L18" s="40"/>
    </row>
    <row r="19" spans="2:12" s="36" customFormat="1" ht="17.100000000000001" customHeight="1">
      <c r="B19" s="200"/>
      <c r="C19" s="200"/>
      <c r="D19" s="200"/>
      <c r="E19" s="145" t="str">
        <f>IF(Accueil!$F$12="Oui","SOMME DES LOYERS LOA 20 T","-")</f>
        <v>SOMME DES LOYERS LOA 20 T</v>
      </c>
      <c r="F19" s="145"/>
      <c r="G19" s="43"/>
      <c r="H19" s="40"/>
      <c r="I19" s="40"/>
      <c r="J19" s="40"/>
      <c r="K19" s="40"/>
      <c r="L19" s="89"/>
    </row>
    <row r="20" spans="2:12" s="36" customFormat="1" ht="17.100000000000001" customHeight="1">
      <c r="B20" s="200"/>
      <c r="C20" s="200"/>
      <c r="D20" s="200"/>
    </row>
    <row r="21" spans="2:12" s="36" customFormat="1" ht="17.100000000000001" customHeight="1">
      <c r="B21" s="200"/>
      <c r="C21" s="200"/>
      <c r="D21" s="200"/>
    </row>
    <row r="22" spans="2:12" s="36" customFormat="1" ht="17.100000000000001" customHeight="1">
      <c r="B22" s="200"/>
      <c r="C22" s="200"/>
      <c r="D22" s="200"/>
    </row>
    <row r="23" spans="2:12" s="36" customFormat="1" ht="17.100000000000001" customHeight="1">
      <c r="B23" s="200"/>
      <c r="C23" s="200"/>
      <c r="D23" s="200"/>
    </row>
    <row r="24" spans="2:12" s="36" customFormat="1" ht="17.100000000000001" customHeight="1">
      <c r="B24" s="200"/>
      <c r="C24" s="200"/>
      <c r="D24" s="200"/>
    </row>
    <row r="25" spans="2:12" s="36" customFormat="1" ht="17.100000000000001" customHeight="1">
      <c r="B25" s="200"/>
      <c r="C25" s="200"/>
      <c r="D25" s="200"/>
    </row>
    <row r="26" spans="2:12" s="36" customFormat="1" ht="17.100000000000001" customHeight="1">
      <c r="B26" s="200"/>
      <c r="C26" s="200"/>
      <c r="D26" s="200"/>
    </row>
    <row r="27" spans="2:12" s="36" customFormat="1" ht="17.100000000000001" customHeight="1">
      <c r="B27" s="200"/>
      <c r="C27" s="200"/>
      <c r="D27" s="200"/>
    </row>
    <row r="28" spans="2:12" s="36" customFormat="1" ht="17.100000000000001" customHeight="1">
      <c r="B28" s="200"/>
      <c r="C28" s="200"/>
      <c r="D28" s="200"/>
    </row>
    <row r="29" spans="2:12" s="36" customFormat="1" ht="17.100000000000001" customHeight="1">
      <c r="B29" s="200"/>
      <c r="C29" s="200"/>
      <c r="D29" s="200"/>
    </row>
    <row r="30" spans="2:12" s="36" customFormat="1" ht="17.100000000000001" customHeight="1"/>
    <row r="31" spans="2:12" s="36" customFormat="1" ht="17.100000000000001" customHeight="1"/>
  </sheetData>
  <mergeCells count="28">
    <mergeCell ref="E19:F19"/>
    <mergeCell ref="E9:F9"/>
    <mergeCell ref="E10:F10"/>
    <mergeCell ref="E11:L11"/>
    <mergeCell ref="E14:F14"/>
    <mergeCell ref="E15:F15"/>
    <mergeCell ref="E16:F16"/>
    <mergeCell ref="B14:C14"/>
    <mergeCell ref="B16:D29"/>
    <mergeCell ref="E1:L1"/>
    <mergeCell ref="E2:L2"/>
    <mergeCell ref="G4:L4"/>
    <mergeCell ref="F5:L5"/>
    <mergeCell ref="E7:L7"/>
    <mergeCell ref="E8:F8"/>
    <mergeCell ref="B1:D1"/>
    <mergeCell ref="B2:D2"/>
    <mergeCell ref="B4:D4"/>
    <mergeCell ref="B6:C6"/>
    <mergeCell ref="B7:C7"/>
    <mergeCell ref="B8:C8"/>
    <mergeCell ref="E17:F17"/>
    <mergeCell ref="E18:F18"/>
    <mergeCell ref="B9:C9"/>
    <mergeCell ref="B10:C10"/>
    <mergeCell ref="B11:C11"/>
    <mergeCell ref="B12:C12"/>
    <mergeCell ref="B13:C13"/>
  </mergeCells>
  <pageMargins left="0.43307086614173229" right="0.23622047244094488"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B1:L32"/>
  <sheetViews>
    <sheetView view="pageLayout" topLeftCell="A4" workbookViewId="0">
      <selection activeCell="B11" sqref="B11:D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3" customFormat="1" ht="17.100000000000001" customHeight="1">
      <c r="B1" s="138" t="str">
        <f>Accueil!A7</f>
        <v>AO/FENELON-1</v>
      </c>
      <c r="C1" s="138"/>
      <c r="D1" s="138"/>
      <c r="E1" s="138" t="str">
        <f>Accueil!A7</f>
        <v>AO/FENELON-1</v>
      </c>
      <c r="F1" s="138"/>
      <c r="G1" s="138"/>
      <c r="H1" s="138"/>
      <c r="I1" s="138"/>
      <c r="J1" s="138"/>
      <c r="K1" s="138"/>
      <c r="L1" s="138"/>
    </row>
    <row r="2" spans="2:12" s="3" customFormat="1" ht="17.100000000000001" customHeight="1">
      <c r="B2" s="139" t="s">
        <v>23</v>
      </c>
      <c r="C2" s="139"/>
      <c r="D2" s="139"/>
      <c r="E2" s="139" t="s">
        <v>27</v>
      </c>
      <c r="F2" s="139"/>
      <c r="G2" s="139"/>
      <c r="H2" s="139"/>
      <c r="I2" s="139"/>
      <c r="J2" s="139"/>
      <c r="K2" s="139"/>
      <c r="L2" s="139"/>
    </row>
    <row r="3" spans="2:12" s="3" customFormat="1" ht="17.100000000000001" customHeight="1"/>
    <row r="4" spans="2:12" s="3" customFormat="1" ht="17.100000000000001" customHeight="1">
      <c r="B4" s="201" t="s">
        <v>47</v>
      </c>
      <c r="C4" s="201"/>
      <c r="D4" s="201"/>
      <c r="E4" s="133" t="s">
        <v>47</v>
      </c>
      <c r="F4" s="134"/>
      <c r="G4" s="134"/>
      <c r="H4" s="134"/>
      <c r="I4" s="5" t="s">
        <v>10</v>
      </c>
      <c r="J4" s="206"/>
      <c r="K4" s="206"/>
      <c r="L4" s="206"/>
    </row>
    <row r="5" spans="2:12" s="3" customFormat="1" ht="17.100000000000001" customHeight="1">
      <c r="B5" s="22"/>
      <c r="C5" s="19"/>
      <c r="D5" s="20"/>
      <c r="E5" s="6" t="s">
        <v>0</v>
      </c>
      <c r="F5" s="133" t="s">
        <v>52</v>
      </c>
      <c r="G5" s="134"/>
      <c r="H5" s="134"/>
      <c r="I5" s="134"/>
      <c r="J5" s="134"/>
      <c r="K5" s="134"/>
      <c r="L5" s="134"/>
    </row>
    <row r="6" spans="2:12" s="3" customFormat="1" ht="17.100000000000001" customHeight="1">
      <c r="B6" s="212" t="s">
        <v>48</v>
      </c>
      <c r="C6" s="212"/>
      <c r="D6" s="24" t="s">
        <v>8</v>
      </c>
      <c r="E6" s="7"/>
      <c r="F6" s="7"/>
      <c r="G6" s="7"/>
    </row>
    <row r="7" spans="2:12" s="3" customFormat="1" ht="17.100000000000001" customHeight="1">
      <c r="B7" s="199" t="s">
        <v>49</v>
      </c>
      <c r="C7" s="199"/>
      <c r="D7" s="21"/>
      <c r="E7" s="145" t="s">
        <v>53</v>
      </c>
      <c r="F7" s="145"/>
      <c r="G7" s="145"/>
      <c r="H7" s="145"/>
      <c r="I7" s="145"/>
      <c r="J7" s="145"/>
      <c r="K7" s="145"/>
      <c r="L7" s="8"/>
    </row>
    <row r="8" spans="2:12" s="3" customFormat="1" ht="17.100000000000001" customHeight="1">
      <c r="B8" s="199" t="s">
        <v>50</v>
      </c>
      <c r="C8" s="199"/>
      <c r="D8" s="21"/>
      <c r="E8" s="213" t="s">
        <v>30</v>
      </c>
      <c r="F8" s="214"/>
      <c r="G8" s="215"/>
      <c r="H8" s="216" t="s">
        <v>28</v>
      </c>
      <c r="I8" s="217"/>
      <c r="J8" s="216" t="s">
        <v>29</v>
      </c>
      <c r="K8" s="217"/>
      <c r="L8" s="10"/>
    </row>
    <row r="9" spans="2:12" s="3" customFormat="1" ht="17.100000000000001" customHeight="1">
      <c r="B9" s="199" t="s">
        <v>51</v>
      </c>
      <c r="C9" s="199"/>
      <c r="D9" s="21"/>
      <c r="E9" s="209" t="s">
        <v>55</v>
      </c>
      <c r="F9" s="210"/>
      <c r="G9" s="211"/>
      <c r="H9" s="154"/>
      <c r="I9" s="155"/>
      <c r="J9" s="154"/>
      <c r="K9" s="155"/>
    </row>
    <row r="10" spans="2:12" s="3" customFormat="1" ht="17.100000000000001" customHeight="1">
      <c r="E10" s="205" t="s">
        <v>54</v>
      </c>
      <c r="F10" s="205"/>
      <c r="G10" s="205"/>
      <c r="H10" s="154"/>
      <c r="I10" s="155"/>
      <c r="J10" s="154"/>
      <c r="K10" s="155"/>
    </row>
    <row r="11" spans="2:12" s="3" customFormat="1" ht="17.100000000000001" customHeight="1">
      <c r="B11" s="158" t="s">
        <v>26</v>
      </c>
      <c r="C11" s="159"/>
      <c r="D11" s="160"/>
    </row>
    <row r="12" spans="2:12" s="3" customFormat="1" ht="17.100000000000001" customHeight="1">
      <c r="B12" s="161"/>
      <c r="C12" s="162"/>
      <c r="D12" s="163"/>
      <c r="E12" s="145" t="s">
        <v>33</v>
      </c>
      <c r="F12" s="145"/>
      <c r="G12" s="145"/>
      <c r="H12" s="145"/>
      <c r="I12" s="145"/>
      <c r="J12" s="145"/>
      <c r="K12" s="145"/>
      <c r="L12" s="145"/>
    </row>
    <row r="13" spans="2:12" s="3" customFormat="1" ht="17.100000000000001" customHeight="1">
      <c r="B13" s="161"/>
      <c r="C13" s="162"/>
      <c r="D13" s="163"/>
      <c r="E13" s="207" t="s">
        <v>31</v>
      </c>
      <c r="F13" s="207"/>
      <c r="G13" s="207"/>
      <c r="H13" s="29" t="s">
        <v>56</v>
      </c>
      <c r="I13" s="208" t="s">
        <v>28</v>
      </c>
      <c r="J13" s="208"/>
      <c r="K13" s="208" t="s">
        <v>29</v>
      </c>
      <c r="L13" s="208"/>
    </row>
    <row r="14" spans="2:12" s="3" customFormat="1" ht="17.100000000000001" customHeight="1">
      <c r="B14" s="161"/>
      <c r="C14" s="162"/>
      <c r="D14" s="163"/>
      <c r="E14" s="205" t="s">
        <v>55</v>
      </c>
      <c r="F14" s="205"/>
      <c r="G14" s="205"/>
      <c r="H14" s="28"/>
      <c r="I14" s="206"/>
      <c r="J14" s="206"/>
      <c r="K14" s="206"/>
      <c r="L14" s="206"/>
    </row>
    <row r="15" spans="2:12" s="3" customFormat="1" ht="15.75" customHeight="1">
      <c r="B15" s="161"/>
      <c r="C15" s="162"/>
      <c r="D15" s="163"/>
      <c r="E15" s="205" t="s">
        <v>54</v>
      </c>
      <c r="F15" s="205"/>
      <c r="G15" s="205"/>
      <c r="H15" s="5"/>
      <c r="I15" s="206"/>
      <c r="J15" s="206"/>
      <c r="K15" s="206"/>
      <c r="L15" s="206"/>
    </row>
    <row r="16" spans="2:12" s="3" customFormat="1" ht="16.5" customHeight="1">
      <c r="B16" s="161"/>
      <c r="C16" s="162"/>
      <c r="D16" s="163"/>
      <c r="E16" s="145" t="s">
        <v>34</v>
      </c>
      <c r="F16" s="145"/>
      <c r="G16" s="145"/>
      <c r="H16" s="145"/>
      <c r="I16" s="206"/>
      <c r="J16" s="206"/>
      <c r="K16" s="206"/>
      <c r="L16" s="206"/>
    </row>
    <row r="17" spans="2:4" s="3" customFormat="1" ht="17.100000000000001" customHeight="1">
      <c r="B17" s="161"/>
      <c r="C17" s="162"/>
      <c r="D17" s="163"/>
    </row>
    <row r="18" spans="2:4" s="3" customFormat="1" ht="17.100000000000001" customHeight="1">
      <c r="B18" s="161"/>
      <c r="C18" s="162"/>
      <c r="D18" s="163"/>
    </row>
    <row r="19" spans="2:4" s="3" customFormat="1" ht="17.100000000000001" customHeight="1">
      <c r="B19" s="161"/>
      <c r="C19" s="162"/>
      <c r="D19" s="163"/>
    </row>
    <row r="20" spans="2:4" s="3" customFormat="1" ht="17.100000000000001" customHeight="1">
      <c r="B20" s="161"/>
      <c r="C20" s="162"/>
      <c r="D20" s="163"/>
    </row>
    <row r="21" spans="2:4" s="3" customFormat="1" ht="17.100000000000001" customHeight="1">
      <c r="B21" s="161"/>
      <c r="C21" s="162"/>
      <c r="D21" s="163"/>
    </row>
    <row r="22" spans="2:4" s="3" customFormat="1" ht="17.100000000000001" customHeight="1">
      <c r="B22" s="161"/>
      <c r="C22" s="162"/>
      <c r="D22" s="163"/>
    </row>
    <row r="23" spans="2:4" s="3" customFormat="1" ht="17.100000000000001" customHeight="1">
      <c r="B23" s="161"/>
      <c r="C23" s="162"/>
      <c r="D23" s="163"/>
    </row>
    <row r="24" spans="2:4" s="3" customFormat="1" ht="17.100000000000001" customHeight="1">
      <c r="B24" s="161"/>
      <c r="C24" s="162"/>
      <c r="D24" s="163"/>
    </row>
    <row r="25" spans="2:4" s="3" customFormat="1" ht="17.100000000000001" customHeight="1">
      <c r="B25" s="161"/>
      <c r="C25" s="162"/>
      <c r="D25" s="163"/>
    </row>
    <row r="26" spans="2:4" s="3" customFormat="1" ht="17.100000000000001" customHeight="1">
      <c r="B26" s="161"/>
      <c r="C26" s="162"/>
      <c r="D26" s="163"/>
    </row>
    <row r="27" spans="2:4" s="3" customFormat="1" ht="17.100000000000001" customHeight="1">
      <c r="B27" s="161"/>
      <c r="C27" s="162"/>
      <c r="D27" s="163"/>
    </row>
    <row r="28" spans="2:4" s="3" customFormat="1" ht="17.100000000000001" customHeight="1">
      <c r="B28" s="161"/>
      <c r="C28" s="162"/>
      <c r="D28" s="163"/>
    </row>
    <row r="29" spans="2:4" s="3" customFormat="1" ht="17.100000000000001" customHeight="1">
      <c r="B29" s="161"/>
      <c r="C29" s="162"/>
      <c r="D29" s="163"/>
    </row>
    <row r="30" spans="2:4" s="3" customFormat="1" ht="17.100000000000001" customHeight="1">
      <c r="B30" s="161"/>
      <c r="C30" s="162"/>
      <c r="D30" s="163"/>
    </row>
    <row r="31" spans="2:4" s="3" customFormat="1" ht="17.100000000000001" customHeight="1">
      <c r="B31" s="161"/>
      <c r="C31" s="162"/>
      <c r="D31" s="163"/>
    </row>
    <row r="32" spans="2:4" s="3" customFormat="1" ht="17.100000000000001" customHeight="1">
      <c r="B32" s="164"/>
      <c r="C32" s="165"/>
      <c r="D32" s="166"/>
    </row>
  </sheetData>
  <mergeCells count="36">
    <mergeCell ref="B11:D32"/>
    <mergeCell ref="B1:D1"/>
    <mergeCell ref="E1:L1"/>
    <mergeCell ref="B2:D2"/>
    <mergeCell ref="E2:L2"/>
    <mergeCell ref="B4:D4"/>
    <mergeCell ref="E4:H4"/>
    <mergeCell ref="J4:L4"/>
    <mergeCell ref="F5:L5"/>
    <mergeCell ref="B6:C6"/>
    <mergeCell ref="B7:C7"/>
    <mergeCell ref="E7:K7"/>
    <mergeCell ref="B8:C8"/>
    <mergeCell ref="E8:G8"/>
    <mergeCell ref="H8:I8"/>
    <mergeCell ref="J8:K8"/>
    <mergeCell ref="B9:C9"/>
    <mergeCell ref="E9:G9"/>
    <mergeCell ref="H9:I9"/>
    <mergeCell ref="J9:K9"/>
    <mergeCell ref="E10:G10"/>
    <mergeCell ref="H10:I10"/>
    <mergeCell ref="J10:K10"/>
    <mergeCell ref="E12:L12"/>
    <mergeCell ref="E13:G13"/>
    <mergeCell ref="I13:J13"/>
    <mergeCell ref="K13:L13"/>
    <mergeCell ref="E14:G14"/>
    <mergeCell ref="I14:J14"/>
    <mergeCell ref="K14:L14"/>
    <mergeCell ref="E15:G15"/>
    <mergeCell ref="I15:J15"/>
    <mergeCell ref="K15:L15"/>
    <mergeCell ref="E16:H16"/>
    <mergeCell ref="I16:J16"/>
    <mergeCell ref="K16:L16"/>
  </mergeCells>
  <pageMargins left="0.43307086614173229" right="0.23622047244094488"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B1:L33"/>
  <sheetViews>
    <sheetView view="pageLayout" workbookViewId="0">
      <selection activeCell="E18" sqref="E18"/>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3" customFormat="1" ht="17.100000000000001" customHeight="1">
      <c r="B1" s="138" t="str">
        <f>Accueil!A7</f>
        <v>AO/FENELON-1</v>
      </c>
      <c r="C1" s="138"/>
      <c r="D1" s="138"/>
      <c r="E1" s="138" t="str">
        <f>Accueil!A7</f>
        <v>AO/FENELON-1</v>
      </c>
      <c r="F1" s="138"/>
      <c r="G1" s="138"/>
      <c r="H1" s="138"/>
      <c r="I1" s="138"/>
      <c r="J1" s="138"/>
      <c r="K1" s="138"/>
      <c r="L1" s="138"/>
    </row>
    <row r="2" spans="2:12" s="3" customFormat="1" ht="17.100000000000001" customHeight="1">
      <c r="B2" s="139" t="s">
        <v>23</v>
      </c>
      <c r="C2" s="139"/>
      <c r="D2" s="139"/>
      <c r="E2" s="139" t="s">
        <v>27</v>
      </c>
      <c r="F2" s="139"/>
      <c r="G2" s="139"/>
      <c r="H2" s="139"/>
      <c r="I2" s="139"/>
      <c r="J2" s="139"/>
      <c r="K2" s="139"/>
      <c r="L2" s="139"/>
    </row>
    <row r="3" spans="2:12" s="3" customFormat="1" ht="17.100000000000001" customHeight="1"/>
    <row r="4" spans="2:12" s="3" customFormat="1" ht="17.100000000000001" customHeight="1">
      <c r="B4" s="222" t="s">
        <v>165</v>
      </c>
      <c r="C4" s="223"/>
      <c r="D4" s="224"/>
      <c r="E4" s="133" t="s">
        <v>165</v>
      </c>
      <c r="F4" s="134"/>
      <c r="G4" s="134"/>
      <c r="H4" s="134"/>
      <c r="I4" s="5" t="s">
        <v>10</v>
      </c>
      <c r="J4" s="206"/>
      <c r="K4" s="206"/>
      <c r="L4" s="206"/>
    </row>
    <row r="5" spans="2:12" s="3" customFormat="1" ht="17.100000000000001" customHeight="1">
      <c r="B5" s="22"/>
      <c r="C5" s="19"/>
      <c r="D5" s="20"/>
      <c r="E5" s="6" t="s">
        <v>0</v>
      </c>
      <c r="F5" s="133" t="s">
        <v>165</v>
      </c>
      <c r="G5" s="134"/>
      <c r="H5" s="134"/>
      <c r="I5" s="134"/>
      <c r="J5" s="134"/>
      <c r="K5" s="134"/>
      <c r="L5" s="134"/>
    </row>
    <row r="6" spans="2:12" s="3" customFormat="1" ht="17.100000000000001" customHeight="1">
      <c r="B6" s="212" t="s">
        <v>41</v>
      </c>
      <c r="C6" s="212"/>
      <c r="D6" s="24" t="s">
        <v>8</v>
      </c>
      <c r="E6" s="7"/>
      <c r="F6" s="7"/>
      <c r="G6" s="7"/>
    </row>
    <row r="7" spans="2:12" s="3" customFormat="1" ht="33" customHeight="1">
      <c r="B7" s="225" t="s">
        <v>42</v>
      </c>
      <c r="C7" s="225"/>
      <c r="D7" s="21"/>
      <c r="E7" s="145" t="s">
        <v>57</v>
      </c>
      <c r="F7" s="145"/>
      <c r="G7" s="145"/>
      <c r="H7" s="145"/>
      <c r="I7" s="145"/>
      <c r="J7" s="145"/>
      <c r="K7" s="145"/>
      <c r="L7" s="145"/>
    </row>
    <row r="8" spans="2:12" s="3" customFormat="1" ht="33" customHeight="1">
      <c r="B8" s="225" t="s">
        <v>43</v>
      </c>
      <c r="C8" s="225"/>
      <c r="D8" s="21"/>
      <c r="E8" s="213" t="s">
        <v>30</v>
      </c>
      <c r="F8" s="214"/>
      <c r="G8" s="215"/>
      <c r="H8" s="208" t="s">
        <v>28</v>
      </c>
      <c r="I8" s="208"/>
      <c r="J8" s="208"/>
      <c r="K8" s="208"/>
      <c r="L8" s="208"/>
    </row>
    <row r="9" spans="2:12" s="3" customFormat="1" ht="17.100000000000001" customHeight="1">
      <c r="B9" s="221"/>
      <c r="C9" s="221"/>
      <c r="D9" s="61"/>
      <c r="E9" s="205" t="s">
        <v>58</v>
      </c>
      <c r="F9" s="205"/>
      <c r="G9" s="205"/>
      <c r="H9" s="206"/>
      <c r="I9" s="206"/>
      <c r="J9" s="206"/>
      <c r="K9" s="206"/>
      <c r="L9" s="206"/>
    </row>
    <row r="10" spans="2:12" s="3" customFormat="1" ht="17.100000000000001" customHeight="1">
      <c r="B10" s="32"/>
      <c r="C10" s="32"/>
      <c r="D10" s="32"/>
      <c r="E10" s="205" t="s">
        <v>59</v>
      </c>
      <c r="F10" s="205"/>
      <c r="G10" s="205"/>
      <c r="H10" s="206"/>
      <c r="I10" s="206"/>
      <c r="J10" s="206"/>
      <c r="K10" s="206"/>
      <c r="L10" s="206"/>
    </row>
    <row r="11" spans="2:12" s="3" customFormat="1" ht="17.100000000000001" customHeight="1">
      <c r="B11" s="218" t="s">
        <v>26</v>
      </c>
      <c r="C11" s="218"/>
      <c r="D11" s="218"/>
      <c r="E11" s="220"/>
      <c r="F11" s="220"/>
      <c r="G11" s="220"/>
      <c r="H11" s="219"/>
      <c r="I11" s="219"/>
      <c r="J11" s="219"/>
      <c r="K11" s="219"/>
      <c r="L11" s="219"/>
    </row>
    <row r="12" spans="2:12" s="3" customFormat="1" ht="17.100000000000001" customHeight="1">
      <c r="B12" s="218"/>
      <c r="C12" s="218"/>
      <c r="D12" s="218"/>
      <c r="E12" s="18"/>
      <c r="F12" s="18"/>
      <c r="G12" s="18"/>
      <c r="H12" s="18"/>
      <c r="I12" s="18"/>
      <c r="J12" s="18"/>
      <c r="K12" s="18"/>
      <c r="L12" s="18"/>
    </row>
    <row r="13" spans="2:12" s="3" customFormat="1" ht="17.100000000000001" customHeight="1">
      <c r="B13" s="218"/>
      <c r="C13" s="218"/>
      <c r="D13" s="218"/>
      <c r="E13" s="145" t="s">
        <v>33</v>
      </c>
      <c r="F13" s="145"/>
      <c r="G13" s="145"/>
      <c r="H13" s="145"/>
      <c r="I13" s="145"/>
      <c r="J13" s="145"/>
      <c r="K13" s="145"/>
      <c r="L13" s="145"/>
    </row>
    <row r="14" spans="2:12" s="3" customFormat="1" ht="17.100000000000001" customHeight="1">
      <c r="B14" s="218"/>
      <c r="C14" s="218"/>
      <c r="D14" s="218"/>
      <c r="E14" s="207" t="s">
        <v>31</v>
      </c>
      <c r="F14" s="207"/>
      <c r="G14" s="207"/>
      <c r="H14" s="106" t="s">
        <v>60</v>
      </c>
      <c r="I14" s="208" t="s">
        <v>28</v>
      </c>
      <c r="J14" s="208"/>
      <c r="K14" s="208"/>
      <c r="L14" s="208"/>
    </row>
    <row r="15" spans="2:12" s="3" customFormat="1">
      <c r="B15" s="218"/>
      <c r="C15" s="218"/>
      <c r="D15" s="218"/>
      <c r="E15" s="205" t="s">
        <v>58</v>
      </c>
      <c r="F15" s="205"/>
      <c r="G15" s="205"/>
      <c r="H15" s="105"/>
      <c r="I15" s="206"/>
      <c r="J15" s="206"/>
      <c r="K15" s="206"/>
      <c r="L15" s="206"/>
    </row>
    <row r="16" spans="2:12" s="3" customFormat="1">
      <c r="B16" s="218"/>
      <c r="C16" s="218"/>
      <c r="D16" s="218"/>
      <c r="E16" s="205" t="s">
        <v>59</v>
      </c>
      <c r="F16" s="205"/>
      <c r="G16" s="205"/>
      <c r="H16" s="37"/>
      <c r="I16" s="206"/>
      <c r="J16" s="206"/>
      <c r="K16" s="206"/>
      <c r="L16" s="206"/>
    </row>
    <row r="17" spans="2:12" s="3" customFormat="1">
      <c r="B17" s="218"/>
      <c r="C17" s="218"/>
      <c r="D17" s="218"/>
      <c r="E17" s="145" t="s">
        <v>34</v>
      </c>
      <c r="F17" s="145"/>
      <c r="G17" s="145"/>
      <c r="H17" s="145"/>
      <c r="I17" s="206"/>
      <c r="J17" s="206"/>
      <c r="K17" s="206"/>
      <c r="L17" s="206"/>
    </row>
    <row r="18" spans="2:12" s="3" customFormat="1">
      <c r="B18" s="218"/>
      <c r="C18" s="218"/>
      <c r="D18" s="218"/>
    </row>
    <row r="19" spans="2:12" s="3" customFormat="1">
      <c r="B19" s="218"/>
      <c r="C19" s="218"/>
      <c r="D19" s="218"/>
    </row>
    <row r="20" spans="2:12" s="3" customFormat="1">
      <c r="B20" s="218"/>
      <c r="C20" s="218"/>
      <c r="D20" s="218"/>
    </row>
    <row r="21" spans="2:12" s="3" customFormat="1">
      <c r="B21" s="218"/>
      <c r="C21" s="218"/>
      <c r="D21" s="218"/>
    </row>
    <row r="22" spans="2:12" s="3" customFormat="1">
      <c r="B22" s="218"/>
      <c r="C22" s="218"/>
      <c r="D22" s="218"/>
    </row>
    <row r="23" spans="2:12" s="3" customFormat="1">
      <c r="B23" s="218"/>
      <c r="C23" s="218"/>
      <c r="D23" s="218"/>
    </row>
    <row r="24" spans="2:12" s="3" customFormat="1">
      <c r="B24" s="218"/>
      <c r="C24" s="218"/>
      <c r="D24" s="218"/>
    </row>
    <row r="25" spans="2:12" s="3" customFormat="1">
      <c r="B25" s="218"/>
      <c r="C25" s="218"/>
      <c r="D25" s="218"/>
    </row>
    <row r="26" spans="2:12" s="3" customFormat="1">
      <c r="B26" s="218"/>
      <c r="C26" s="218"/>
      <c r="D26" s="218"/>
    </row>
    <row r="27" spans="2:12" s="3" customFormat="1">
      <c r="B27" s="218"/>
      <c r="C27" s="218"/>
      <c r="D27" s="218"/>
    </row>
    <row r="28" spans="2:12" s="3" customFormat="1">
      <c r="B28" s="218"/>
      <c r="C28" s="218"/>
      <c r="D28" s="218"/>
    </row>
    <row r="29" spans="2:12" s="3" customFormat="1">
      <c r="B29" s="218"/>
      <c r="C29" s="218"/>
      <c r="D29" s="218"/>
    </row>
    <row r="30" spans="2:12" s="3" customFormat="1">
      <c r="B30" s="218"/>
      <c r="C30" s="218"/>
      <c r="D30" s="218"/>
    </row>
    <row r="31" spans="2:12" s="3" customFormat="1">
      <c r="B31" s="218"/>
      <c r="C31" s="218"/>
      <c r="D31" s="218"/>
    </row>
    <row r="32" spans="2:12" s="3" customFormat="1">
      <c r="B32" s="218"/>
      <c r="C32" s="218"/>
      <c r="D32" s="218"/>
    </row>
    <row r="33" spans="2:4" s="3" customFormat="1">
      <c r="B33" s="218"/>
      <c r="C33" s="218"/>
      <c r="D33" s="218"/>
    </row>
  </sheetData>
  <mergeCells count="31">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 ref="E13:L13"/>
    <mergeCell ref="E7:L7"/>
    <mergeCell ref="E16:G16"/>
    <mergeCell ref="H8:L8"/>
    <mergeCell ref="B11:D33"/>
    <mergeCell ref="E15:G15"/>
    <mergeCell ref="E17:H17"/>
    <mergeCell ref="H9:L9"/>
    <mergeCell ref="H10:L10"/>
    <mergeCell ref="H11:L11"/>
    <mergeCell ref="I14:L14"/>
    <mergeCell ref="I15:L15"/>
    <mergeCell ref="I16:L16"/>
    <mergeCell ref="I17:L17"/>
    <mergeCell ref="E11:G11"/>
    <mergeCell ref="E14:G14"/>
  </mergeCells>
  <pageMargins left="0.43307086614173229" right="0.23622047244094488"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H27"/>
  <sheetViews>
    <sheetView view="pageLayout" workbookViewId="0">
      <selection activeCell="E21" sqref="E21"/>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8" t="str">
        <f>Accueil!A7</f>
        <v>AO/FENELON-1</v>
      </c>
      <c r="B1" s="138"/>
      <c r="C1" s="138"/>
      <c r="D1" s="138"/>
      <c r="E1" s="138"/>
      <c r="F1" s="138"/>
      <c r="G1" s="138"/>
      <c r="H1" s="138"/>
    </row>
    <row r="2" spans="1:8">
      <c r="A2" s="139" t="s">
        <v>27</v>
      </c>
      <c r="B2" s="139"/>
      <c r="C2" s="139"/>
      <c r="D2" s="139"/>
      <c r="E2" s="139"/>
      <c r="F2" s="139"/>
      <c r="G2" s="139"/>
      <c r="H2" s="139"/>
    </row>
    <row r="3" spans="1:8">
      <c r="A3" s="36"/>
      <c r="B3" s="36"/>
      <c r="C3" s="36"/>
      <c r="D3" s="36"/>
      <c r="E3" s="36"/>
      <c r="F3" s="36"/>
      <c r="G3" s="36"/>
      <c r="H3" s="36"/>
    </row>
    <row r="4" spans="1:8">
      <c r="A4" s="133" t="s">
        <v>93</v>
      </c>
      <c r="B4" s="134"/>
      <c r="C4" s="134"/>
      <c r="D4" s="134"/>
      <c r="E4" s="37" t="s">
        <v>10</v>
      </c>
      <c r="F4" s="206"/>
      <c r="G4" s="206"/>
      <c r="H4" s="206"/>
    </row>
    <row r="5" spans="1:8">
      <c r="A5" s="6" t="s">
        <v>0</v>
      </c>
      <c r="B5" s="133" t="s">
        <v>93</v>
      </c>
      <c r="C5" s="134"/>
      <c r="D5" s="134"/>
      <c r="E5" s="134"/>
      <c r="F5" s="134"/>
      <c r="G5" s="134"/>
      <c r="H5" s="134"/>
    </row>
    <row r="6" spans="1:8">
      <c r="A6" s="38"/>
      <c r="B6" s="38"/>
      <c r="C6" s="38"/>
      <c r="D6" s="36"/>
      <c r="E6" s="36"/>
      <c r="F6" s="36"/>
      <c r="G6" s="36"/>
      <c r="H6" s="36"/>
    </row>
    <row r="7" spans="1:8">
      <c r="A7" s="227" t="s">
        <v>65</v>
      </c>
      <c r="B7" s="228"/>
      <c r="C7" s="228"/>
      <c r="D7" s="228"/>
      <c r="E7" s="228"/>
      <c r="F7" s="228"/>
      <c r="G7" s="228"/>
      <c r="H7" s="228"/>
    </row>
    <row r="8" spans="1:8">
      <c r="A8" s="213" t="s">
        <v>94</v>
      </c>
      <c r="B8" s="214"/>
      <c r="C8" s="215"/>
      <c r="D8" s="216" t="s">
        <v>28</v>
      </c>
      <c r="E8" s="217"/>
      <c r="F8" s="208" t="s">
        <v>29</v>
      </c>
      <c r="G8" s="208"/>
      <c r="H8" s="26" t="s">
        <v>99</v>
      </c>
    </row>
    <row r="9" spans="1:8">
      <c r="A9" s="209" t="s">
        <v>95</v>
      </c>
      <c r="B9" s="210"/>
      <c r="C9" s="211"/>
      <c r="D9" s="154"/>
      <c r="E9" s="155"/>
      <c r="F9" s="206"/>
      <c r="G9" s="206"/>
      <c r="H9" s="37"/>
    </row>
    <row r="10" spans="1:8">
      <c r="A10" s="205" t="s">
        <v>96</v>
      </c>
      <c r="B10" s="205"/>
      <c r="C10" s="205"/>
      <c r="D10" s="154"/>
      <c r="E10" s="155"/>
      <c r="F10" s="206"/>
      <c r="G10" s="206"/>
      <c r="H10" s="37"/>
    </row>
    <row r="11" spans="1:8">
      <c r="A11" s="36"/>
      <c r="B11" s="36"/>
      <c r="C11" s="36"/>
      <c r="D11" s="36"/>
      <c r="E11" s="36"/>
      <c r="F11" s="36"/>
      <c r="G11" s="36"/>
      <c r="H11" s="36"/>
    </row>
    <row r="12" spans="1:8">
      <c r="A12" s="226" t="s">
        <v>180</v>
      </c>
      <c r="B12" s="226"/>
      <c r="C12" s="226"/>
      <c r="D12" s="226"/>
      <c r="E12" s="226"/>
      <c r="F12" s="226"/>
      <c r="G12" s="226"/>
      <c r="H12" s="36"/>
    </row>
    <row r="13" spans="1:8" ht="15" customHeight="1">
      <c r="A13" s="226"/>
      <c r="B13" s="226"/>
      <c r="C13" s="226"/>
      <c r="D13" s="226"/>
      <c r="E13" s="226"/>
      <c r="F13" s="226"/>
      <c r="G13" s="226"/>
      <c r="H13" s="36"/>
    </row>
    <row r="14" spans="1:8">
      <c r="A14" s="226" t="s">
        <v>97</v>
      </c>
      <c r="B14" s="226"/>
      <c r="C14" s="226"/>
      <c r="D14" s="226"/>
      <c r="E14" s="226"/>
      <c r="F14" s="226"/>
      <c r="G14" s="226"/>
      <c r="H14" s="36"/>
    </row>
    <row r="15" spans="1:8" ht="15" customHeight="1">
      <c r="A15" s="226"/>
      <c r="B15" s="226"/>
      <c r="C15" s="226"/>
      <c r="D15" s="226"/>
      <c r="E15" s="226"/>
      <c r="F15" s="226"/>
      <c r="G15" s="226"/>
      <c r="H15" s="36"/>
    </row>
    <row r="16" spans="1:8">
      <c r="A16" s="226" t="s">
        <v>98</v>
      </c>
      <c r="B16" s="226"/>
      <c r="C16" s="226"/>
      <c r="D16" s="226"/>
      <c r="E16" s="226"/>
      <c r="F16" s="226"/>
      <c r="G16" s="226"/>
      <c r="H16" s="36"/>
    </row>
    <row r="17" spans="1:8">
      <c r="A17" s="58"/>
      <c r="B17" s="58"/>
      <c r="C17" s="58"/>
      <c r="D17" s="58"/>
      <c r="E17" s="58"/>
      <c r="F17" s="58"/>
      <c r="G17" s="58"/>
      <c r="H17" s="36"/>
    </row>
    <row r="18" spans="1:8">
      <c r="A18" s="58"/>
      <c r="B18" s="58"/>
      <c r="C18" s="58"/>
      <c r="D18" s="58"/>
      <c r="E18" s="58"/>
      <c r="F18" s="58"/>
      <c r="G18" s="58"/>
      <c r="H18" s="36"/>
    </row>
    <row r="19" spans="1:8">
      <c r="A19" s="36"/>
      <c r="B19" s="36"/>
      <c r="C19" s="36"/>
      <c r="D19" s="36"/>
      <c r="E19" s="36"/>
      <c r="F19" s="36"/>
      <c r="G19" s="36"/>
      <c r="H19" s="36"/>
    </row>
    <row r="20" spans="1:8">
      <c r="A20" s="36"/>
      <c r="B20" s="36"/>
      <c r="C20" s="36"/>
      <c r="D20" s="36"/>
      <c r="E20" s="36"/>
      <c r="F20" s="36"/>
      <c r="G20" s="36"/>
      <c r="H20" s="36"/>
    </row>
    <row r="21" spans="1:8">
      <c r="A21" s="36"/>
      <c r="B21" s="36"/>
      <c r="C21" s="36"/>
      <c r="D21" s="36"/>
      <c r="E21" s="36"/>
      <c r="F21" s="36"/>
      <c r="G21" s="36"/>
      <c r="H21" s="36"/>
    </row>
    <row r="22" spans="1:8">
      <c r="A22" s="36"/>
      <c r="B22" s="36"/>
      <c r="C22" s="36"/>
      <c r="D22" s="36"/>
      <c r="E22" s="36"/>
      <c r="F22" s="36"/>
      <c r="G22" s="36"/>
      <c r="H22" s="36"/>
    </row>
    <row r="23" spans="1:8">
      <c r="A23" s="36"/>
      <c r="B23" s="36"/>
      <c r="C23" s="36"/>
      <c r="D23" s="36"/>
      <c r="E23" s="36"/>
      <c r="F23" s="36"/>
      <c r="G23" s="36"/>
      <c r="H23" s="36"/>
    </row>
    <row r="24" spans="1:8">
      <c r="A24" s="36"/>
      <c r="B24" s="36"/>
      <c r="C24" s="36"/>
      <c r="D24" s="36"/>
      <c r="E24" s="36"/>
      <c r="F24" s="36"/>
      <c r="G24" s="36"/>
      <c r="H24" s="36"/>
    </row>
    <row r="25" spans="1:8">
      <c r="A25" s="36"/>
      <c r="B25" s="36"/>
      <c r="C25" s="36"/>
      <c r="D25" s="36"/>
      <c r="E25" s="36"/>
      <c r="F25" s="36"/>
      <c r="G25" s="36"/>
      <c r="H25" s="36"/>
    </row>
    <row r="26" spans="1:8">
      <c r="A26" s="36"/>
      <c r="B26" s="36"/>
      <c r="C26" s="36"/>
      <c r="D26" s="36"/>
      <c r="E26" s="36"/>
      <c r="F26" s="36"/>
      <c r="G26" s="36"/>
      <c r="H26" s="36"/>
    </row>
    <row r="27" spans="1:8">
      <c r="A27" s="36"/>
      <c r="B27" s="36"/>
      <c r="C27" s="36"/>
      <c r="D27" s="36"/>
      <c r="E27" s="36"/>
      <c r="F27" s="36"/>
      <c r="G27" s="36"/>
      <c r="H27" s="36"/>
    </row>
  </sheetData>
  <mergeCells count="18">
    <mergeCell ref="A7:H7"/>
    <mergeCell ref="A1:H1"/>
    <mergeCell ref="A2:H2"/>
    <mergeCell ref="A4:D4"/>
    <mergeCell ref="F4:H4"/>
    <mergeCell ref="B5:H5"/>
    <mergeCell ref="A8:C8"/>
    <mergeCell ref="D8:E8"/>
    <mergeCell ref="F8:G8"/>
    <mergeCell ref="A9:C9"/>
    <mergeCell ref="D9:E9"/>
    <mergeCell ref="F9:G9"/>
    <mergeCell ref="A12:G13"/>
    <mergeCell ref="A14:G15"/>
    <mergeCell ref="A16:G16"/>
    <mergeCell ref="A10:C10"/>
    <mergeCell ref="D10:E10"/>
    <mergeCell ref="F10:G10"/>
  </mergeCells>
  <pageMargins left="0.43307086614173229" right="0.23622047244094488"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H36"/>
  <sheetViews>
    <sheetView view="pageLayout" workbookViewId="0">
      <selection activeCell="J29" sqref="J29"/>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8" t="str">
        <f>Accueil!A7</f>
        <v>AO/FENELON-1</v>
      </c>
      <c r="B1" s="138"/>
      <c r="C1" s="138"/>
      <c r="D1" s="138"/>
      <c r="E1" s="138"/>
      <c r="F1" s="138"/>
      <c r="G1" s="138"/>
      <c r="H1" s="138"/>
    </row>
    <row r="2" spans="1:8">
      <c r="A2" s="139" t="s">
        <v>27</v>
      </c>
      <c r="B2" s="139"/>
      <c r="C2" s="139"/>
      <c r="D2" s="139"/>
      <c r="E2" s="139"/>
      <c r="F2" s="139"/>
      <c r="G2" s="139"/>
      <c r="H2" s="139"/>
    </row>
    <row r="3" spans="1:8">
      <c r="A3" s="3"/>
      <c r="B3" s="3"/>
      <c r="C3" s="3"/>
      <c r="D3" s="3"/>
      <c r="E3" s="3"/>
      <c r="F3" s="3"/>
      <c r="G3" s="3"/>
      <c r="H3" s="3"/>
    </row>
    <row r="4" spans="1:8">
      <c r="A4" s="133" t="s">
        <v>61</v>
      </c>
      <c r="B4" s="134"/>
      <c r="C4" s="134"/>
      <c r="D4" s="134"/>
      <c r="E4" s="5" t="s">
        <v>10</v>
      </c>
      <c r="F4" s="206"/>
      <c r="G4" s="206"/>
      <c r="H4" s="206"/>
    </row>
    <row r="5" spans="1:8">
      <c r="A5" s="6" t="s">
        <v>0</v>
      </c>
      <c r="B5" s="133" t="s">
        <v>61</v>
      </c>
      <c r="C5" s="134"/>
      <c r="D5" s="134"/>
      <c r="E5" s="134"/>
      <c r="F5" s="134"/>
      <c r="G5" s="134"/>
      <c r="H5" s="134"/>
    </row>
    <row r="6" spans="1:8">
      <c r="A6" s="7"/>
      <c r="B6" s="7"/>
      <c r="C6" s="7"/>
      <c r="D6" s="3"/>
      <c r="E6" s="3"/>
      <c r="F6" s="3"/>
      <c r="G6" s="3"/>
      <c r="H6" s="3"/>
    </row>
    <row r="7" spans="1:8">
      <c r="A7" s="145" t="s">
        <v>65</v>
      </c>
      <c r="B7" s="145"/>
      <c r="C7" s="145"/>
      <c r="D7" s="145"/>
      <c r="E7" s="145"/>
      <c r="F7" s="145"/>
      <c r="G7" s="145"/>
      <c r="H7" s="8"/>
    </row>
    <row r="8" spans="1:8">
      <c r="A8" s="213" t="s">
        <v>66</v>
      </c>
      <c r="B8" s="214"/>
      <c r="C8" s="215"/>
      <c r="D8" s="216" t="s">
        <v>28</v>
      </c>
      <c r="E8" s="217"/>
      <c r="F8" s="216" t="s">
        <v>29</v>
      </c>
      <c r="G8" s="217"/>
      <c r="H8" s="10"/>
    </row>
    <row r="9" spans="1:8">
      <c r="A9" s="209" t="s">
        <v>67</v>
      </c>
      <c r="B9" s="210"/>
      <c r="C9" s="211"/>
      <c r="D9" s="154"/>
      <c r="E9" s="155"/>
      <c r="F9" s="154"/>
      <c r="G9" s="155"/>
      <c r="H9" s="3"/>
    </row>
    <row r="10" spans="1:8">
      <c r="A10" s="205" t="s">
        <v>68</v>
      </c>
      <c r="B10" s="205"/>
      <c r="C10" s="205"/>
      <c r="D10" s="154"/>
      <c r="E10" s="155"/>
      <c r="F10" s="154"/>
      <c r="G10" s="155"/>
      <c r="H10" s="3"/>
    </row>
    <row r="11" spans="1:8">
      <c r="A11" s="3"/>
      <c r="B11" s="3"/>
      <c r="C11" s="3"/>
      <c r="D11" s="3"/>
      <c r="E11" s="3"/>
      <c r="F11" s="3"/>
      <c r="G11" s="3"/>
      <c r="H11" s="3"/>
    </row>
    <row r="12" spans="1:8">
      <c r="A12" s="3"/>
      <c r="B12" s="3"/>
      <c r="C12" s="3"/>
      <c r="D12" s="3"/>
      <c r="E12" s="3"/>
      <c r="F12" s="3"/>
      <c r="G12" s="3"/>
      <c r="H12" s="3"/>
    </row>
    <row r="13" spans="1:8">
      <c r="A13" s="3" t="s">
        <v>62</v>
      </c>
      <c r="B13" s="3"/>
      <c r="C13" s="3"/>
      <c r="D13" s="3"/>
      <c r="E13" s="3"/>
      <c r="F13" s="3"/>
      <c r="G13" s="3"/>
      <c r="H13" s="3"/>
    </row>
    <row r="14" spans="1:8">
      <c r="A14" s="3" t="s">
        <v>63</v>
      </c>
      <c r="B14" s="3"/>
      <c r="C14" s="3"/>
      <c r="D14" s="3"/>
      <c r="E14" s="3"/>
      <c r="F14" s="3"/>
      <c r="G14" s="3"/>
      <c r="H14" s="3"/>
    </row>
    <row r="15" spans="1:8">
      <c r="A15" s="36" t="s">
        <v>64</v>
      </c>
      <c r="B15" s="36"/>
      <c r="C15" s="36"/>
      <c r="D15" s="36"/>
      <c r="E15" s="3"/>
      <c r="F15" s="3"/>
      <c r="G15" s="3"/>
      <c r="H15" s="3"/>
    </row>
    <row r="16" spans="1:8">
      <c r="A16" s="3"/>
      <c r="B16" s="3"/>
      <c r="C16" s="3"/>
      <c r="D16" s="3"/>
      <c r="E16" s="3"/>
      <c r="F16" s="3"/>
      <c r="G16" s="3"/>
      <c r="H16" s="3"/>
    </row>
    <row r="17" spans="1:8">
      <c r="A17" s="3"/>
      <c r="B17" s="3"/>
      <c r="C17" s="3"/>
      <c r="D17" s="3"/>
      <c r="E17" s="3"/>
      <c r="F17" s="3"/>
      <c r="G17" s="3"/>
      <c r="H17" s="3"/>
    </row>
    <row r="18" spans="1:8">
      <c r="A18" s="3"/>
      <c r="B18" s="3"/>
      <c r="C18" s="3"/>
      <c r="D18" s="3"/>
      <c r="E18" s="3"/>
      <c r="F18" s="3"/>
      <c r="G18" s="3"/>
      <c r="H18" s="3"/>
    </row>
    <row r="19" spans="1:8">
      <c r="A19" s="3"/>
      <c r="B19" s="3"/>
      <c r="C19" s="3"/>
      <c r="D19" s="3"/>
      <c r="E19" s="3"/>
      <c r="F19" s="3"/>
      <c r="G19" s="3"/>
      <c r="H19" s="3"/>
    </row>
    <row r="20" spans="1:8">
      <c r="A20" s="3"/>
      <c r="B20" s="3"/>
      <c r="C20" s="3"/>
      <c r="D20" s="3"/>
      <c r="E20" s="3"/>
      <c r="F20" s="3"/>
      <c r="G20" s="3"/>
      <c r="H20" s="3"/>
    </row>
    <row r="21" spans="1:8">
      <c r="A21" s="3"/>
      <c r="B21" s="3"/>
      <c r="C21" s="3"/>
      <c r="D21" s="3"/>
      <c r="E21" s="3"/>
      <c r="F21" s="3"/>
      <c r="G21" s="3"/>
      <c r="H21" s="3"/>
    </row>
    <row r="22" spans="1:8">
      <c r="A22" s="3"/>
      <c r="B22" s="3"/>
      <c r="C22" s="3"/>
      <c r="D22" s="3"/>
      <c r="E22" s="3"/>
      <c r="F22" s="3"/>
      <c r="G22" s="3"/>
      <c r="H22" s="3"/>
    </row>
    <row r="23" spans="1:8">
      <c r="A23" s="3"/>
      <c r="B23" s="3"/>
      <c r="C23" s="3"/>
      <c r="D23" s="3"/>
      <c r="E23" s="3"/>
      <c r="F23" s="3"/>
      <c r="G23" s="3"/>
      <c r="H23" s="3"/>
    </row>
    <row r="24" spans="1:8">
      <c r="A24" s="3"/>
      <c r="B24" s="3"/>
      <c r="C24" s="3"/>
      <c r="D24" s="3"/>
      <c r="E24" s="3"/>
      <c r="F24" s="3"/>
      <c r="G24" s="3"/>
      <c r="H24" s="3"/>
    </row>
    <row r="25" spans="1:8">
      <c r="A25" s="3"/>
      <c r="B25" s="3"/>
      <c r="C25" s="3"/>
      <c r="D25" s="3"/>
      <c r="E25" s="3"/>
      <c r="F25" s="3"/>
      <c r="G25" s="3"/>
      <c r="H25" s="3"/>
    </row>
    <row r="26" spans="1:8">
      <c r="A26" s="3"/>
      <c r="B26" s="3"/>
      <c r="C26" s="3"/>
      <c r="D26" s="3"/>
      <c r="E26" s="3"/>
      <c r="F26" s="3"/>
      <c r="G26" s="3"/>
      <c r="H26" s="3"/>
    </row>
    <row r="27" spans="1:8">
      <c r="A27" s="3"/>
      <c r="B27" s="3"/>
      <c r="C27" s="3"/>
      <c r="D27" s="3"/>
      <c r="E27" s="3"/>
      <c r="F27" s="3"/>
      <c r="G27" s="3"/>
      <c r="H27" s="3"/>
    </row>
    <row r="28" spans="1:8">
      <c r="A28" s="3"/>
      <c r="B28" s="3"/>
      <c r="C28" s="3"/>
      <c r="D28" s="3"/>
      <c r="E28" s="3"/>
      <c r="F28" s="3"/>
      <c r="G28" s="3"/>
      <c r="H28" s="3"/>
    </row>
    <row r="29" spans="1:8">
      <c r="A29" s="3"/>
      <c r="B29" s="3"/>
      <c r="C29" s="3"/>
      <c r="D29" s="3"/>
      <c r="E29" s="3"/>
      <c r="F29" s="3"/>
      <c r="G29" s="3"/>
      <c r="H29" s="3"/>
    </row>
    <row r="30" spans="1:8">
      <c r="A30" s="3"/>
      <c r="B30" s="3"/>
      <c r="C30" s="3"/>
      <c r="D30" s="3"/>
      <c r="E30" s="3"/>
      <c r="F30" s="3"/>
      <c r="G30" s="3"/>
      <c r="H30" s="3"/>
    </row>
    <row r="31" spans="1:8">
      <c r="A31" s="3"/>
      <c r="B31" s="3"/>
      <c r="C31" s="3"/>
      <c r="D31" s="3"/>
      <c r="E31" s="3"/>
      <c r="F31" s="3"/>
      <c r="G31" s="3"/>
      <c r="H31" s="3"/>
    </row>
    <row r="32" spans="1:8">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sheetData>
  <mergeCells count="15">
    <mergeCell ref="A7:G7"/>
    <mergeCell ref="A1:H1"/>
    <mergeCell ref="A2:H2"/>
    <mergeCell ref="A4:D4"/>
    <mergeCell ref="F4:H4"/>
    <mergeCell ref="B5:H5"/>
    <mergeCell ref="A10:C10"/>
    <mergeCell ref="D10:E10"/>
    <mergeCell ref="F10:G10"/>
    <mergeCell ref="A8:C8"/>
    <mergeCell ref="D8:E8"/>
    <mergeCell ref="F8:G8"/>
    <mergeCell ref="A9:C9"/>
    <mergeCell ref="D9:E9"/>
    <mergeCell ref="F9:G9"/>
  </mergeCells>
  <pageMargins left="0.43307086614173229" right="0.23622047244094488"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E35"/>
  <sheetViews>
    <sheetView view="pageLayout" workbookViewId="0">
      <selection activeCell="B12" sqref="B12"/>
    </sheetView>
  </sheetViews>
  <sheetFormatPr baseColWidth="10" defaultRowHeight="15"/>
  <cols>
    <col min="1" max="1" width="4.85546875" bestFit="1" customWidth="1"/>
    <col min="2" max="2" width="101.85546875" customWidth="1"/>
    <col min="3" max="3" width="7" customWidth="1"/>
    <col min="4" max="4" width="7.28515625" customWidth="1"/>
    <col min="5" max="5" width="15.28515625" bestFit="1" customWidth="1"/>
  </cols>
  <sheetData>
    <row r="1" spans="1:5" ht="15.75">
      <c r="A1" s="138" t="str">
        <f>Accueil!A7</f>
        <v>AO/FENELON-1</v>
      </c>
      <c r="B1" s="138"/>
      <c r="C1" s="138"/>
      <c r="D1" s="138"/>
      <c r="E1" s="138"/>
    </row>
    <row r="2" spans="1:5">
      <c r="A2" s="139" t="s">
        <v>135</v>
      </c>
      <c r="B2" s="139"/>
      <c r="C2" s="139"/>
      <c r="D2" s="139"/>
      <c r="E2" s="139"/>
    </row>
    <row r="3" spans="1:5" ht="15.75" thickBot="1"/>
    <row r="4" spans="1:5" ht="16.5" thickBot="1">
      <c r="A4" s="62"/>
      <c r="B4" s="64" t="s">
        <v>118</v>
      </c>
      <c r="C4" s="65" t="s">
        <v>119</v>
      </c>
      <c r="D4" s="65" t="s">
        <v>120</v>
      </c>
      <c r="E4" s="65" t="s">
        <v>121</v>
      </c>
    </row>
    <row r="5" spans="1:5" ht="15.75">
      <c r="A5" s="69" t="s">
        <v>122</v>
      </c>
      <c r="B5" s="77" t="s">
        <v>136</v>
      </c>
      <c r="C5" s="75"/>
      <c r="D5" s="75"/>
      <c r="E5" s="76"/>
    </row>
    <row r="6" spans="1:5" ht="31.5">
      <c r="A6" s="70" t="s">
        <v>123</v>
      </c>
      <c r="B6" s="78" t="s">
        <v>137</v>
      </c>
      <c r="C6" s="66"/>
      <c r="D6" s="63"/>
      <c r="E6" s="68"/>
    </row>
    <row r="7" spans="1:5" ht="63">
      <c r="A7" s="70" t="s">
        <v>124</v>
      </c>
      <c r="B7" s="78" t="s">
        <v>138</v>
      </c>
      <c r="C7" s="66"/>
      <c r="D7" s="63"/>
      <c r="E7" s="63"/>
    </row>
    <row r="8" spans="1:5" ht="31.5">
      <c r="A8" s="70" t="s">
        <v>125</v>
      </c>
      <c r="B8" s="78" t="s">
        <v>139</v>
      </c>
      <c r="C8" s="66"/>
      <c r="D8" s="63"/>
      <c r="E8" s="63"/>
    </row>
    <row r="9" spans="1:5" ht="47.25">
      <c r="A9" s="70" t="s">
        <v>126</v>
      </c>
      <c r="B9" s="78" t="s">
        <v>128</v>
      </c>
      <c r="C9" s="66"/>
      <c r="D9" s="63"/>
      <c r="E9" s="63"/>
    </row>
    <row r="10" spans="1:5" ht="31.5">
      <c r="A10" s="70" t="s">
        <v>127</v>
      </c>
      <c r="B10" s="78" t="s">
        <v>130</v>
      </c>
      <c r="C10" s="66"/>
      <c r="D10" s="63"/>
      <c r="E10" s="63"/>
    </row>
    <row r="11" spans="1:5" ht="47.25">
      <c r="A11" s="70" t="s">
        <v>129</v>
      </c>
      <c r="B11" s="78" t="s">
        <v>132</v>
      </c>
      <c r="C11" s="66"/>
      <c r="D11" s="63"/>
      <c r="E11" s="63"/>
    </row>
    <row r="12" spans="1:5" ht="63">
      <c r="A12" s="70" t="s">
        <v>131</v>
      </c>
      <c r="B12" s="78" t="s">
        <v>134</v>
      </c>
      <c r="C12" s="66"/>
      <c r="D12" s="63"/>
      <c r="E12" s="63"/>
    </row>
    <row r="13" spans="1:5" ht="30">
      <c r="A13" s="73" t="s">
        <v>133</v>
      </c>
      <c r="B13" s="79" t="s">
        <v>140</v>
      </c>
      <c r="C13" s="74"/>
      <c r="D13" s="74"/>
      <c r="E13" s="74" t="s">
        <v>142</v>
      </c>
    </row>
    <row r="14" spans="1:5" ht="30.75" thickBot="1">
      <c r="A14" s="71" t="s">
        <v>141</v>
      </c>
      <c r="B14" s="80" t="s">
        <v>143</v>
      </c>
      <c r="C14" s="67"/>
      <c r="D14" s="67"/>
      <c r="E14" s="67" t="s">
        <v>142</v>
      </c>
    </row>
    <row r="15" spans="1:5">
      <c r="A15" s="10"/>
      <c r="B15" s="10"/>
      <c r="C15" s="10"/>
      <c r="D15" s="10"/>
      <c r="E15" s="10"/>
    </row>
    <row r="16" spans="1:5">
      <c r="A16" s="10"/>
      <c r="B16" s="10"/>
      <c r="C16" s="10"/>
      <c r="D16" s="10"/>
      <c r="E16" s="10"/>
    </row>
    <row r="17" spans="1:5">
      <c r="A17" s="10"/>
      <c r="B17" s="10"/>
      <c r="C17" s="10"/>
      <c r="D17" s="10"/>
      <c r="E17" s="10"/>
    </row>
    <row r="18" spans="1:5">
      <c r="A18" s="10"/>
      <c r="B18" s="10"/>
      <c r="C18" s="10"/>
      <c r="D18" s="10"/>
      <c r="E18" s="10"/>
    </row>
    <row r="19" spans="1:5">
      <c r="A19" s="36"/>
      <c r="B19" s="36"/>
      <c r="C19" s="36"/>
      <c r="D19" s="36"/>
      <c r="E19" s="36"/>
    </row>
    <row r="20" spans="1:5">
      <c r="A20" s="36"/>
      <c r="B20" s="36"/>
      <c r="C20" s="36"/>
      <c r="D20" s="36"/>
      <c r="E20" s="36"/>
    </row>
    <row r="21" spans="1:5">
      <c r="A21" s="36"/>
      <c r="B21" s="36"/>
      <c r="C21" s="36"/>
      <c r="D21" s="36"/>
      <c r="E21" s="36"/>
    </row>
    <row r="22" spans="1:5">
      <c r="A22" s="36"/>
      <c r="B22" s="36"/>
      <c r="C22" s="36"/>
      <c r="D22" s="36"/>
      <c r="E22" s="36"/>
    </row>
    <row r="23" spans="1:5">
      <c r="A23" s="36"/>
      <c r="B23" s="36"/>
      <c r="C23" s="36"/>
      <c r="D23" s="36"/>
      <c r="E23" s="36"/>
    </row>
    <row r="24" spans="1:5">
      <c r="A24" s="36"/>
      <c r="B24" s="36"/>
      <c r="C24" s="36"/>
      <c r="D24" s="36"/>
      <c r="E24" s="36"/>
    </row>
    <row r="25" spans="1:5">
      <c r="A25" s="36"/>
      <c r="B25" s="36"/>
      <c r="C25" s="36"/>
      <c r="D25" s="36"/>
      <c r="E25" s="36"/>
    </row>
    <row r="26" spans="1:5">
      <c r="A26" s="36"/>
      <c r="B26" s="36"/>
      <c r="C26" s="36"/>
      <c r="D26" s="36"/>
      <c r="E26" s="36"/>
    </row>
    <row r="27" spans="1:5">
      <c r="A27" s="36"/>
      <c r="B27" s="36"/>
      <c r="C27" s="36"/>
      <c r="D27" s="36"/>
      <c r="E27" s="36"/>
    </row>
    <row r="28" spans="1:5">
      <c r="A28" s="36"/>
      <c r="B28" s="36"/>
      <c r="C28" s="36"/>
      <c r="D28" s="36"/>
      <c r="E28" s="36"/>
    </row>
    <row r="29" spans="1:5">
      <c r="A29" s="36"/>
      <c r="B29" s="36"/>
      <c r="C29" s="36"/>
      <c r="D29" s="36"/>
      <c r="E29" s="36"/>
    </row>
    <row r="30" spans="1:5">
      <c r="A30" s="36"/>
      <c r="B30" s="36"/>
      <c r="C30" s="36"/>
      <c r="D30" s="36"/>
      <c r="E30" s="36"/>
    </row>
    <row r="31" spans="1:5">
      <c r="A31" s="36"/>
      <c r="B31" s="36"/>
      <c r="C31" s="36"/>
      <c r="D31" s="36"/>
      <c r="E31" s="36"/>
    </row>
    <row r="32" spans="1:5">
      <c r="A32" s="36"/>
      <c r="B32" s="36"/>
      <c r="C32" s="36"/>
      <c r="D32" s="36"/>
      <c r="E32" s="36"/>
    </row>
    <row r="33" spans="1:5">
      <c r="A33" s="36"/>
      <c r="B33" s="36"/>
      <c r="C33" s="36"/>
      <c r="D33" s="36"/>
      <c r="E33" s="36"/>
    </row>
    <row r="34" spans="1:5">
      <c r="A34" s="36"/>
      <c r="B34" s="36"/>
      <c r="C34" s="36"/>
      <c r="D34" s="36"/>
      <c r="E34" s="36"/>
    </row>
    <row r="35" spans="1:5">
      <c r="A35" s="36"/>
      <c r="B35" s="36"/>
      <c r="C35" s="36"/>
      <c r="D35" s="36"/>
      <c r="E35" s="36"/>
    </row>
  </sheetData>
  <mergeCells count="2">
    <mergeCell ref="A2:E2"/>
    <mergeCell ref="A1:E1"/>
  </mergeCells>
  <printOptions horizontalCentered="1" verticalCentered="1"/>
  <pageMargins left="0.19685039370078741" right="0.19685039370078741" top="0.15748031496062992" bottom="0.15748031496062992"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H36"/>
  <sheetViews>
    <sheetView view="pageLayout" workbookViewId="0">
      <selection activeCell="E15" sqref="E15:G15"/>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8" t="str">
        <f>Accueil!A7</f>
        <v>AO/FENELON-1</v>
      </c>
      <c r="B1" s="138"/>
      <c r="C1" s="138"/>
      <c r="D1" s="138"/>
      <c r="E1" s="138"/>
      <c r="F1" s="138"/>
      <c r="G1" s="138"/>
      <c r="H1" s="138"/>
    </row>
    <row r="2" spans="1:8">
      <c r="A2" s="139" t="s">
        <v>27</v>
      </c>
      <c r="B2" s="139"/>
      <c r="C2" s="139"/>
      <c r="D2" s="139"/>
      <c r="E2" s="139"/>
      <c r="F2" s="139"/>
      <c r="G2" s="139"/>
      <c r="H2" s="139"/>
    </row>
    <row r="3" spans="1:8">
      <c r="A3" s="36"/>
      <c r="B3" s="36"/>
      <c r="C3" s="36"/>
      <c r="D3" s="36"/>
      <c r="E3" s="36"/>
      <c r="F3" s="36"/>
      <c r="G3" s="36"/>
      <c r="H3" s="36"/>
    </row>
    <row r="4" spans="1:8">
      <c r="A4" s="133" t="s">
        <v>159</v>
      </c>
      <c r="B4" s="134"/>
      <c r="C4" s="134"/>
      <c r="D4" s="134"/>
      <c r="E4" s="134"/>
      <c r="F4" s="134"/>
      <c r="G4" s="134"/>
      <c r="H4" s="134"/>
    </row>
    <row r="5" spans="1:8">
      <c r="A5" s="135" t="s">
        <v>115</v>
      </c>
      <c r="B5" s="136"/>
      <c r="C5" s="136"/>
      <c r="D5" s="136"/>
      <c r="E5" s="136"/>
      <c r="F5" s="136"/>
      <c r="G5" s="136"/>
      <c r="H5" s="137"/>
    </row>
    <row r="6" spans="1:8">
      <c r="A6" s="125" t="s">
        <v>116</v>
      </c>
      <c r="B6" s="126"/>
      <c r="C6" s="126"/>
      <c r="D6" s="126"/>
      <c r="E6" s="126"/>
      <c r="F6" s="126"/>
      <c r="G6" s="126"/>
      <c r="H6" s="127"/>
    </row>
    <row r="7" spans="1:8">
      <c r="A7" s="59"/>
      <c r="B7" s="59"/>
      <c r="C7" s="59"/>
      <c r="D7" s="59"/>
      <c r="E7" s="59"/>
      <c r="F7" s="59"/>
      <c r="G7" s="59"/>
      <c r="H7" s="10"/>
    </row>
    <row r="8" spans="1:8">
      <c r="A8" s="59"/>
      <c r="B8" s="59"/>
      <c r="C8" s="143" t="s">
        <v>100</v>
      </c>
      <c r="D8" s="144"/>
      <c r="E8" s="140" t="s">
        <v>101</v>
      </c>
      <c r="F8" s="140"/>
      <c r="G8" s="140"/>
      <c r="H8" s="36"/>
    </row>
    <row r="9" spans="1:8">
      <c r="A9" s="59"/>
      <c r="B9" s="59"/>
      <c r="C9" s="128">
        <v>1</v>
      </c>
      <c r="D9" s="129"/>
      <c r="E9" s="141" t="s">
        <v>112</v>
      </c>
      <c r="F9" s="142"/>
      <c r="G9" s="142"/>
      <c r="H9" s="36"/>
    </row>
    <row r="10" spans="1:8">
      <c r="A10" s="59"/>
      <c r="B10" s="59"/>
      <c r="C10" s="128">
        <v>2</v>
      </c>
      <c r="D10" s="129"/>
      <c r="E10" s="141" t="s">
        <v>166</v>
      </c>
      <c r="F10" s="142"/>
      <c r="G10" s="142"/>
      <c r="H10" s="36"/>
    </row>
    <row r="11" spans="1:8">
      <c r="A11" s="59"/>
      <c r="B11" s="59"/>
      <c r="C11" s="128">
        <v>3</v>
      </c>
      <c r="D11" s="129"/>
      <c r="E11" s="141" t="s">
        <v>167</v>
      </c>
      <c r="F11" s="142"/>
      <c r="G11" s="142"/>
      <c r="H11" s="36"/>
    </row>
    <row r="12" spans="1:8">
      <c r="A12" s="59"/>
      <c r="B12" s="59"/>
      <c r="C12" s="128">
        <v>4</v>
      </c>
      <c r="D12" s="129"/>
      <c r="E12" s="141" t="s">
        <v>24</v>
      </c>
      <c r="F12" s="142"/>
      <c r="G12" s="142"/>
      <c r="H12" s="36"/>
    </row>
    <row r="13" spans="1:8">
      <c r="A13" s="59"/>
      <c r="B13" s="59"/>
      <c r="C13" s="128">
        <v>5</v>
      </c>
      <c r="D13" s="129"/>
      <c r="E13" s="141" t="s">
        <v>102</v>
      </c>
      <c r="F13" s="142"/>
      <c r="G13" s="142"/>
      <c r="H13" s="36"/>
    </row>
    <row r="14" spans="1:8">
      <c r="A14" s="59"/>
      <c r="B14" s="59"/>
      <c r="C14" s="128">
        <v>6</v>
      </c>
      <c r="D14" s="129"/>
      <c r="E14" s="141" t="s">
        <v>113</v>
      </c>
      <c r="F14" s="142"/>
      <c r="G14" s="142"/>
      <c r="H14" s="36"/>
    </row>
    <row r="15" spans="1:8">
      <c r="A15" s="59"/>
      <c r="B15" s="59"/>
      <c r="C15" s="128">
        <v>7</v>
      </c>
      <c r="D15" s="129"/>
      <c r="E15" s="141" t="s">
        <v>80</v>
      </c>
      <c r="F15" s="142"/>
      <c r="G15" s="142"/>
      <c r="H15" s="36"/>
    </row>
    <row r="16" spans="1:8">
      <c r="A16" s="59"/>
      <c r="B16" s="59"/>
      <c r="C16" s="128">
        <v>8</v>
      </c>
      <c r="D16" s="129"/>
      <c r="E16" s="141" t="s">
        <v>117</v>
      </c>
      <c r="F16" s="142"/>
      <c r="G16" s="142"/>
      <c r="H16" s="36"/>
    </row>
    <row r="17" spans="1:8">
      <c r="A17" s="59"/>
      <c r="B17" s="59"/>
      <c r="C17" s="128">
        <v>9</v>
      </c>
      <c r="D17" s="129"/>
      <c r="E17" s="130" t="s">
        <v>168</v>
      </c>
      <c r="F17" s="131"/>
      <c r="G17" s="132"/>
      <c r="H17" s="36"/>
    </row>
    <row r="18" spans="1:8">
      <c r="A18" s="59"/>
      <c r="B18" s="59"/>
      <c r="C18" s="128">
        <v>10</v>
      </c>
      <c r="D18" s="129"/>
      <c r="E18" s="130" t="s">
        <v>145</v>
      </c>
      <c r="F18" s="131"/>
      <c r="G18" s="132"/>
      <c r="H18" s="36"/>
    </row>
    <row r="19" spans="1:8">
      <c r="A19" s="59"/>
      <c r="B19" s="59"/>
      <c r="C19" s="128">
        <v>11</v>
      </c>
      <c r="D19" s="129"/>
      <c r="E19" s="130" t="s">
        <v>103</v>
      </c>
      <c r="F19" s="131"/>
      <c r="G19" s="132"/>
      <c r="H19" s="36"/>
    </row>
    <row r="20" spans="1:8">
      <c r="A20" s="59"/>
      <c r="B20" s="59"/>
      <c r="C20" s="128">
        <v>12</v>
      </c>
      <c r="D20" s="129"/>
      <c r="E20" s="130" t="s">
        <v>109</v>
      </c>
      <c r="F20" s="131"/>
      <c r="G20" s="132"/>
      <c r="H20" s="36"/>
    </row>
    <row r="21" spans="1:8">
      <c r="A21" s="59"/>
      <c r="B21" s="59"/>
      <c r="C21" s="128">
        <v>13</v>
      </c>
      <c r="D21" s="129"/>
      <c r="E21" s="130" t="s">
        <v>111</v>
      </c>
      <c r="F21" s="131"/>
      <c r="G21" s="132"/>
      <c r="H21" s="36"/>
    </row>
    <row r="22" spans="1:8">
      <c r="A22" s="59"/>
      <c r="B22" s="59"/>
      <c r="C22" s="128">
        <v>14</v>
      </c>
      <c r="D22" s="129"/>
      <c r="E22" s="130" t="s">
        <v>106</v>
      </c>
      <c r="F22" s="131"/>
      <c r="G22" s="132"/>
      <c r="H22" s="36"/>
    </row>
    <row r="23" spans="1:8">
      <c r="A23" s="59"/>
      <c r="B23" s="59"/>
      <c r="C23" s="128">
        <v>15</v>
      </c>
      <c r="D23" s="129"/>
      <c r="E23" s="130" t="s">
        <v>104</v>
      </c>
      <c r="F23" s="131"/>
      <c r="G23" s="132"/>
      <c r="H23" s="36"/>
    </row>
    <row r="24" spans="1:8">
      <c r="A24" s="36"/>
      <c r="B24" s="36"/>
      <c r="C24" s="128">
        <v>16</v>
      </c>
      <c r="D24" s="129"/>
      <c r="E24" s="130" t="s">
        <v>105</v>
      </c>
      <c r="F24" s="131"/>
      <c r="G24" s="132"/>
      <c r="H24" s="36"/>
    </row>
    <row r="25" spans="1:8">
      <c r="A25" s="36"/>
      <c r="B25" s="36"/>
      <c r="C25" s="128">
        <v>17</v>
      </c>
      <c r="D25" s="129"/>
      <c r="E25" s="130" t="s">
        <v>110</v>
      </c>
      <c r="F25" s="131"/>
      <c r="G25" s="132"/>
      <c r="H25" s="36"/>
    </row>
    <row r="26" spans="1:8">
      <c r="A26" s="36"/>
      <c r="B26" s="36"/>
      <c r="C26" s="128">
        <v>18</v>
      </c>
      <c r="D26" s="129"/>
      <c r="E26" s="130" t="s">
        <v>108</v>
      </c>
      <c r="F26" s="131"/>
      <c r="G26" s="132"/>
      <c r="H26" s="36"/>
    </row>
    <row r="27" spans="1:8">
      <c r="A27" s="36"/>
      <c r="B27" s="36"/>
      <c r="C27" s="128">
        <v>19</v>
      </c>
      <c r="D27" s="129"/>
      <c r="E27" s="130" t="s">
        <v>107</v>
      </c>
      <c r="F27" s="131"/>
      <c r="G27" s="132"/>
      <c r="H27" s="36"/>
    </row>
    <row r="28" spans="1:8">
      <c r="A28" s="36"/>
      <c r="B28" s="36"/>
      <c r="C28" s="128">
        <v>20</v>
      </c>
      <c r="D28" s="129"/>
      <c r="E28" s="130" t="s">
        <v>169</v>
      </c>
      <c r="F28" s="131"/>
      <c r="G28" s="132"/>
      <c r="H28" s="36"/>
    </row>
    <row r="29" spans="1:8">
      <c r="A29" s="36"/>
      <c r="B29" s="36"/>
      <c r="C29" s="36"/>
      <c r="D29" s="36"/>
      <c r="E29" s="36"/>
      <c r="F29" s="36"/>
      <c r="G29" s="36"/>
      <c r="H29" s="36"/>
    </row>
    <row r="30" spans="1:8">
      <c r="A30" s="36"/>
      <c r="B30" s="36"/>
      <c r="C30" s="36"/>
      <c r="D30" s="36"/>
      <c r="E30" s="36"/>
      <c r="F30" s="36"/>
      <c r="G30" s="36"/>
      <c r="H30" s="36"/>
    </row>
    <row r="31" spans="1:8">
      <c r="A31" s="133" t="s">
        <v>146</v>
      </c>
      <c r="B31" s="134"/>
      <c r="C31" s="134"/>
      <c r="D31" s="134"/>
      <c r="E31" s="134"/>
      <c r="F31" s="134"/>
      <c r="G31" s="134"/>
      <c r="H31" s="134"/>
    </row>
    <row r="32" spans="1:8">
      <c r="A32" s="135" t="s">
        <v>147</v>
      </c>
      <c r="B32" s="136"/>
      <c r="C32" s="136"/>
      <c r="D32" s="136"/>
      <c r="E32" s="136"/>
      <c r="F32" s="136"/>
      <c r="G32" s="136"/>
      <c r="H32" s="137"/>
    </row>
    <row r="33" spans="1:8">
      <c r="A33" s="125"/>
      <c r="B33" s="126"/>
      <c r="C33" s="126"/>
      <c r="D33" s="126"/>
      <c r="E33" s="126"/>
      <c r="F33" s="126"/>
      <c r="G33" s="126"/>
      <c r="H33" s="127"/>
    </row>
    <row r="34" spans="1:8">
      <c r="A34" s="36"/>
      <c r="B34" s="36"/>
      <c r="C34" s="59"/>
      <c r="D34" s="59"/>
      <c r="E34" s="59"/>
      <c r="F34" s="59"/>
      <c r="G34" s="59"/>
      <c r="H34" s="36"/>
    </row>
    <row r="35" spans="1:8">
      <c r="A35" s="36"/>
      <c r="B35" s="36"/>
      <c r="C35" s="36"/>
      <c r="D35" s="36"/>
      <c r="E35" s="36"/>
      <c r="F35" s="36"/>
      <c r="G35" s="36"/>
      <c r="H35" s="36"/>
    </row>
    <row r="36" spans="1:8">
      <c r="A36" s="36"/>
      <c r="B36" s="36"/>
      <c r="C36" s="36"/>
      <c r="D36" s="36"/>
      <c r="E36" s="36"/>
      <c r="F36" s="36"/>
      <c r="G36" s="36"/>
      <c r="H36" s="36"/>
    </row>
  </sheetData>
  <mergeCells count="50">
    <mergeCell ref="C10:D10"/>
    <mergeCell ref="C9:D9"/>
    <mergeCell ref="C8:D8"/>
    <mergeCell ref="C15:D15"/>
    <mergeCell ref="C14:D14"/>
    <mergeCell ref="C13:D13"/>
    <mergeCell ref="C12:D12"/>
    <mergeCell ref="C11:D11"/>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2:D22"/>
    <mergeCell ref="C23:D23"/>
    <mergeCell ref="C24:D24"/>
    <mergeCell ref="C25:D25"/>
    <mergeCell ref="E19:G19"/>
    <mergeCell ref="E20:G20"/>
    <mergeCell ref="E21:G21"/>
    <mergeCell ref="E22:G22"/>
    <mergeCell ref="E23:G23"/>
    <mergeCell ref="E8:G8"/>
    <mergeCell ref="E9:G9"/>
    <mergeCell ref="E15:G15"/>
    <mergeCell ref="E10:G10"/>
    <mergeCell ref="E11:G11"/>
    <mergeCell ref="E12:G12"/>
    <mergeCell ref="E13:G13"/>
    <mergeCell ref="E14:G14"/>
    <mergeCell ref="A1:H1"/>
    <mergeCell ref="A2:H2"/>
    <mergeCell ref="A4:H4"/>
    <mergeCell ref="A5:H5"/>
    <mergeCell ref="A6:H6"/>
    <mergeCell ref="A33:H33"/>
    <mergeCell ref="C28:D28"/>
    <mergeCell ref="E28:G28"/>
    <mergeCell ref="A31:H31"/>
    <mergeCell ref="A32:H32"/>
  </mergeCells>
  <pageMargins left="0.43307086614173229" right="0.23622047244094488"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3" tint="-0.499984740745262"/>
  </sheetPr>
  <dimension ref="A1:L32"/>
  <sheetViews>
    <sheetView showGridLines="0" view="pageLayout" workbookViewId="0">
      <selection activeCell="C6" sqref="C6:D6"/>
    </sheetView>
  </sheetViews>
  <sheetFormatPr baseColWidth="10" defaultColWidth="11.42578125" defaultRowHeight="15"/>
  <cols>
    <col min="1" max="1" width="4.140625" style="3" bestFit="1" customWidth="1"/>
    <col min="2" max="2" width="40.42578125" style="3" customWidth="1"/>
    <col min="3" max="3" width="14.85546875" style="3" bestFit="1" customWidth="1"/>
    <col min="4" max="4" width="80.7109375" style="3" customWidth="1"/>
    <col min="5" max="5" width="20" style="3" bestFit="1" customWidth="1"/>
    <col min="6" max="6" width="11.140625" style="3" bestFit="1" customWidth="1"/>
    <col min="7" max="7" width="19.5703125" style="3" customWidth="1"/>
    <col min="8" max="12" width="18.42578125" style="3" customWidth="1"/>
    <col min="13" max="16384" width="11.42578125" style="3"/>
  </cols>
  <sheetData>
    <row r="1" spans="1:12" ht="17.100000000000001" customHeight="1">
      <c r="B1" s="138" t="str">
        <f>Accueil!A7</f>
        <v>AO/FENELON-1</v>
      </c>
      <c r="C1" s="138"/>
      <c r="D1" s="138"/>
      <c r="E1" s="138" t="str">
        <f>Accueil!A7</f>
        <v>AO/FENELON-1</v>
      </c>
      <c r="F1" s="138"/>
      <c r="G1" s="138"/>
      <c r="H1" s="138"/>
      <c r="I1" s="138"/>
      <c r="J1" s="138"/>
      <c r="K1" s="138"/>
      <c r="L1" s="138"/>
    </row>
    <row r="2" spans="1:12" ht="17.100000000000001" customHeight="1">
      <c r="B2" s="139" t="s">
        <v>23</v>
      </c>
      <c r="C2" s="139"/>
      <c r="D2" s="139"/>
      <c r="E2" s="139" t="s">
        <v>27</v>
      </c>
      <c r="F2" s="139"/>
      <c r="G2" s="139"/>
      <c r="H2" s="139"/>
      <c r="I2" s="139"/>
      <c r="J2" s="139"/>
      <c r="K2" s="139"/>
      <c r="L2" s="139"/>
    </row>
    <row r="3" spans="1:12" ht="17.100000000000001" customHeight="1" thickBot="1"/>
    <row r="4" spans="1:12" ht="17.100000000000001" customHeight="1" thickBot="1">
      <c r="A4" s="35">
        <v>1</v>
      </c>
      <c r="B4" s="4" t="str">
        <f>"MATERIEL N°" &amp;$A$4</f>
        <v>MATERIEL N°1</v>
      </c>
      <c r="C4" s="5" t="s">
        <v>10</v>
      </c>
      <c r="D4" s="37"/>
      <c r="E4" s="56" t="str">
        <f>"MATERIEL N°" &amp;$A$4</f>
        <v>MATERIEL N°1</v>
      </c>
      <c r="F4" s="37" t="s">
        <v>10</v>
      </c>
      <c r="G4" s="149"/>
      <c r="H4" s="150"/>
      <c r="I4" s="150"/>
      <c r="J4" s="150"/>
      <c r="K4" s="150"/>
      <c r="L4" s="151"/>
    </row>
    <row r="5" spans="1:12" ht="17.100000000000001" customHeight="1">
      <c r="B5" s="5" t="s">
        <v>0</v>
      </c>
      <c r="C5" s="140" t="s">
        <v>2</v>
      </c>
      <c r="D5" s="140"/>
      <c r="E5" s="44" t="s">
        <v>0</v>
      </c>
      <c r="F5" s="133" t="str">
        <f>C5</f>
        <v>IMPRIMANTE LOCALE A4 N&amp;B</v>
      </c>
      <c r="G5" s="134"/>
      <c r="H5" s="134"/>
      <c r="I5" s="134"/>
      <c r="J5" s="134"/>
      <c r="K5" s="134"/>
      <c r="L5" s="134"/>
    </row>
    <row r="6" spans="1:12" ht="17.100000000000001" customHeight="1">
      <c r="B6" s="5" t="s">
        <v>1</v>
      </c>
      <c r="C6" s="154">
        <v>2</v>
      </c>
      <c r="D6" s="155"/>
      <c r="E6" s="7"/>
      <c r="F6" s="7"/>
      <c r="G6" s="7"/>
    </row>
    <row r="7" spans="1:12" ht="17.100000000000001" customHeight="1">
      <c r="E7" s="146" t="s">
        <v>82</v>
      </c>
      <c r="F7" s="147"/>
      <c r="G7" s="147"/>
      <c r="H7" s="147"/>
      <c r="I7" s="147"/>
      <c r="J7" s="147"/>
      <c r="K7" s="147"/>
      <c r="L7" s="148"/>
    </row>
    <row r="8" spans="1:12" ht="17.100000000000001" customHeight="1">
      <c r="B8" s="16" t="s">
        <v>9</v>
      </c>
      <c r="C8" s="9" t="s">
        <v>7</v>
      </c>
      <c r="D8" s="9"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ht="17.100000000000001" customHeight="1">
      <c r="B9" s="5" t="s">
        <v>3</v>
      </c>
      <c r="C9" s="1">
        <v>20</v>
      </c>
      <c r="D9" s="1"/>
      <c r="E9" s="130" t="str">
        <f>"Matériel n°" &amp;$A$4</f>
        <v>Matériel n°1</v>
      </c>
      <c r="F9" s="132"/>
      <c r="G9" s="85"/>
      <c r="H9" s="83"/>
      <c r="I9" s="85"/>
      <c r="J9" s="85"/>
      <c r="K9" s="85"/>
      <c r="L9" s="85"/>
    </row>
    <row r="10" spans="1:12" ht="17.100000000000001" customHeight="1">
      <c r="B10" s="5" t="s">
        <v>18</v>
      </c>
      <c r="C10" s="1">
        <v>128</v>
      </c>
      <c r="D10" s="1"/>
      <c r="E10" s="130" t="s">
        <v>158</v>
      </c>
      <c r="F10" s="132"/>
      <c r="G10" s="85"/>
      <c r="H10" s="83"/>
      <c r="I10" s="85"/>
      <c r="J10" s="85"/>
      <c r="K10" s="85"/>
      <c r="L10" s="85"/>
    </row>
    <row r="11" spans="1:12" ht="17.100000000000001" customHeight="1">
      <c r="B11" s="5" t="s">
        <v>22</v>
      </c>
      <c r="C11" s="1">
        <v>250</v>
      </c>
      <c r="D11" s="46"/>
      <c r="E11" s="2"/>
      <c r="F11" s="2"/>
      <c r="G11" s="2"/>
      <c r="H11" s="2"/>
      <c r="I11" s="2"/>
      <c r="J11" s="2"/>
      <c r="K11" s="2"/>
      <c r="L11" s="2"/>
    </row>
    <row r="12" spans="1:12" ht="17.100000000000001" customHeight="1">
      <c r="B12" s="5" t="s">
        <v>4</v>
      </c>
      <c r="C12" s="1">
        <v>50</v>
      </c>
      <c r="D12" s="46"/>
      <c r="E12" s="145" t="s">
        <v>83</v>
      </c>
      <c r="F12" s="145"/>
      <c r="G12" s="145"/>
      <c r="H12" s="145"/>
      <c r="I12" s="145"/>
      <c r="J12" s="145"/>
      <c r="K12" s="145"/>
      <c r="L12" s="145"/>
    </row>
    <row r="13" spans="1:12" ht="17.100000000000001" customHeight="1">
      <c r="B13" s="5" t="s">
        <v>5</v>
      </c>
      <c r="C13" s="1">
        <v>300</v>
      </c>
      <c r="D13" s="46"/>
      <c r="E13" s="42" t="s">
        <v>31</v>
      </c>
      <c r="F13" s="42" t="s">
        <v>32</v>
      </c>
      <c r="G13" s="42" t="s">
        <v>154</v>
      </c>
      <c r="H13" s="42" t="str">
        <f>Accueil!$B$13</f>
        <v>-</v>
      </c>
      <c r="I13" s="42" t="str">
        <f>Accueil!$C$13</f>
        <v>-</v>
      </c>
      <c r="J13" s="42" t="str">
        <f>Accueil!$D$13</f>
        <v>LOA 12 Trimestres</v>
      </c>
      <c r="K13" s="42" t="str">
        <f>Accueil!$E$13</f>
        <v>LOA 16 Trimestres</v>
      </c>
      <c r="L13" s="42" t="str">
        <f>Accueil!$F$13</f>
        <v>LOA 20 Trimestres</v>
      </c>
    </row>
    <row r="14" spans="1:12" ht="17.100000000000001" customHeight="1">
      <c r="E14" s="83" t="str">
        <f>"Matériel n°" &amp;$A$4</f>
        <v>Matériel n°1</v>
      </c>
      <c r="F14" s="85">
        <v>2</v>
      </c>
      <c r="G14" s="85"/>
      <c r="H14" s="85"/>
      <c r="I14" s="85"/>
      <c r="J14" s="85"/>
      <c r="K14" s="85"/>
      <c r="L14" s="85"/>
    </row>
    <row r="15" spans="1:12" ht="17.100000000000001" customHeight="1">
      <c r="B15" s="16" t="s">
        <v>6</v>
      </c>
      <c r="C15" s="9" t="s">
        <v>11</v>
      </c>
      <c r="D15" s="47" t="s">
        <v>8</v>
      </c>
      <c r="E15" s="145" t="s">
        <v>34</v>
      </c>
      <c r="F15" s="145"/>
      <c r="G15" s="84"/>
      <c r="H15" s="40"/>
      <c r="I15" s="40"/>
      <c r="J15" s="40"/>
      <c r="K15" s="40"/>
      <c r="L15" s="40"/>
    </row>
    <row r="16" spans="1:12" ht="17.100000000000001" customHeight="1">
      <c r="B16" s="167" t="s">
        <v>92</v>
      </c>
      <c r="C16" s="169" t="s">
        <v>156</v>
      </c>
      <c r="D16" s="171"/>
      <c r="E16" s="145" t="str">
        <f>IF(Accueil!$B$12="Oui","SOMME DES LOYERS LOA 4 T","-")</f>
        <v>-</v>
      </c>
      <c r="F16" s="145"/>
      <c r="G16" s="43"/>
      <c r="H16" s="85"/>
      <c r="I16" s="40"/>
      <c r="J16" s="40"/>
      <c r="K16" s="40"/>
      <c r="L16" s="40"/>
    </row>
    <row r="17" spans="1:12" ht="17.100000000000001" customHeight="1">
      <c r="B17" s="168"/>
      <c r="C17" s="170"/>
      <c r="D17" s="172"/>
      <c r="E17" s="145" t="str">
        <f>IF(Accueil!$C$12="Oui","SOMME DES LOYERS LOA 8 T","-")</f>
        <v>-</v>
      </c>
      <c r="F17" s="145"/>
      <c r="G17" s="43"/>
      <c r="H17" s="40"/>
      <c r="I17" s="85"/>
      <c r="J17" s="40"/>
      <c r="K17" s="40"/>
      <c r="L17" s="40"/>
    </row>
    <row r="18" spans="1:12" ht="17.100000000000001" customHeight="1">
      <c r="B18" s="167" t="s">
        <v>144</v>
      </c>
      <c r="C18" s="169" t="s">
        <v>156</v>
      </c>
      <c r="D18" s="171"/>
      <c r="E18" s="145" t="str">
        <f>IF(Accueil!$D$12="Oui","SOMME DES LOYERS LOA 12 T","-")</f>
        <v>SOMME DES LOYERS LOA 12 T</v>
      </c>
      <c r="F18" s="145"/>
      <c r="G18" s="43"/>
      <c r="H18" s="40"/>
      <c r="I18" s="40"/>
      <c r="J18" s="85"/>
      <c r="K18" s="40"/>
      <c r="L18" s="40"/>
    </row>
    <row r="19" spans="1:12" ht="17.100000000000001" customHeight="1">
      <c r="B19" s="168"/>
      <c r="C19" s="170"/>
      <c r="D19" s="172"/>
      <c r="E19" s="145" t="str">
        <f>IF(Accueil!$E$12="Oui","SOMME DES LOYERS LOA 16 T","-")</f>
        <v>SOMME DES LOYERS LOA 16 T</v>
      </c>
      <c r="F19" s="145"/>
      <c r="G19" s="43"/>
      <c r="H19" s="40"/>
      <c r="I19" s="40"/>
      <c r="J19" s="40"/>
      <c r="K19" s="41"/>
      <c r="L19" s="40"/>
    </row>
    <row r="20" spans="1:12" ht="17.100000000000001" customHeight="1">
      <c r="E20" s="145" t="str">
        <f>IF(Accueil!$F$12="Oui","SOMME DES LOYERS LOA 20 T","-")</f>
        <v>SOMME DES LOYERS LOA 20 T</v>
      </c>
      <c r="F20" s="145"/>
      <c r="G20" s="43"/>
      <c r="H20" s="40"/>
      <c r="I20" s="40"/>
      <c r="J20" s="40"/>
      <c r="K20" s="40"/>
      <c r="L20" s="83"/>
    </row>
    <row r="21" spans="1:12" ht="17.100000000000001" customHeight="1">
      <c r="B21" s="16" t="s">
        <v>159</v>
      </c>
      <c r="C21" s="9" t="s">
        <v>7</v>
      </c>
      <c r="D21" s="9" t="s">
        <v>8</v>
      </c>
    </row>
    <row r="22" spans="1:12" ht="17.100000000000001" customHeight="1">
      <c r="A22" s="156" t="s">
        <v>12</v>
      </c>
      <c r="B22" s="5" t="s">
        <v>22</v>
      </c>
      <c r="C22" s="1">
        <v>250</v>
      </c>
      <c r="D22" s="1"/>
    </row>
    <row r="23" spans="1:12" ht="17.100000000000001" customHeight="1">
      <c r="A23" s="157"/>
      <c r="B23" s="11" t="s">
        <v>13</v>
      </c>
      <c r="C23" s="1">
        <v>250</v>
      </c>
      <c r="D23" s="1"/>
    </row>
    <row r="24" spans="1:12" ht="17.100000000000001" customHeight="1"/>
    <row r="25" spans="1:12" ht="17.100000000000001" customHeight="1">
      <c r="B25" s="158" t="s">
        <v>25</v>
      </c>
      <c r="C25" s="159"/>
      <c r="D25" s="160"/>
    </row>
    <row r="26" spans="1:12" ht="17.100000000000001" customHeight="1">
      <c r="B26" s="161"/>
      <c r="C26" s="162"/>
      <c r="D26" s="163"/>
    </row>
    <row r="27" spans="1:12" ht="17.100000000000001" customHeight="1">
      <c r="B27" s="161"/>
      <c r="C27" s="162"/>
      <c r="D27" s="163"/>
    </row>
    <row r="28" spans="1:12" ht="17.100000000000001" customHeight="1">
      <c r="B28" s="161"/>
      <c r="C28" s="162"/>
      <c r="D28" s="163"/>
    </row>
    <row r="29" spans="1:12" ht="17.100000000000001" customHeight="1">
      <c r="B29" s="161"/>
      <c r="C29" s="162"/>
      <c r="D29" s="163"/>
    </row>
    <row r="30" spans="1:12" ht="17.100000000000001" customHeight="1">
      <c r="B30" s="161"/>
      <c r="C30" s="162"/>
      <c r="D30" s="163"/>
    </row>
    <row r="31" spans="1:12" ht="17.100000000000001" customHeight="1">
      <c r="B31" s="161"/>
      <c r="C31" s="162"/>
      <c r="D31" s="163"/>
    </row>
    <row r="32" spans="1:12" ht="17.100000000000001" customHeight="1">
      <c r="B32" s="164"/>
      <c r="C32" s="165"/>
      <c r="D32" s="166"/>
    </row>
  </sheetData>
  <mergeCells count="27">
    <mergeCell ref="C5:D5"/>
    <mergeCell ref="C6:D6"/>
    <mergeCell ref="A22:A23"/>
    <mergeCell ref="B25:D32"/>
    <mergeCell ref="B1:D1"/>
    <mergeCell ref="B2:D2"/>
    <mergeCell ref="B16:B17"/>
    <mergeCell ref="C16:C17"/>
    <mergeCell ref="B18:B19"/>
    <mergeCell ref="C18:C19"/>
    <mergeCell ref="D16:D17"/>
    <mergeCell ref="D18:D19"/>
    <mergeCell ref="E20:F20"/>
    <mergeCell ref="E7:L7"/>
    <mergeCell ref="E1:L1"/>
    <mergeCell ref="E2:L2"/>
    <mergeCell ref="G4:L4"/>
    <mergeCell ref="F5:L5"/>
    <mergeCell ref="E12:L12"/>
    <mergeCell ref="E19:F19"/>
    <mergeCell ref="E16:F16"/>
    <mergeCell ref="E17:F17"/>
    <mergeCell ref="E18:F18"/>
    <mergeCell ref="E15:F15"/>
    <mergeCell ref="E8:F8"/>
    <mergeCell ref="E9:F9"/>
    <mergeCell ref="E10:F10"/>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3" tint="-0.499984740745262"/>
  </sheetPr>
  <dimension ref="A1:L32"/>
  <sheetViews>
    <sheetView view="pageLayout" workbookViewId="0">
      <selection activeCell="C19" sqref="C19:C20"/>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style="36" bestFit="1" customWidth="1"/>
    <col min="6" max="6" width="11.140625" style="36" bestFit="1" customWidth="1"/>
    <col min="7" max="7" width="19.5703125" style="36" customWidth="1"/>
    <col min="8" max="11" width="17.42578125" style="36" customWidth="1"/>
    <col min="12" max="12" width="17.4257812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v>2</v>
      </c>
      <c r="B4" s="4" t="str">
        <f>"MATERIEL N°" &amp;$A$4</f>
        <v>MATERIEL N°2</v>
      </c>
      <c r="C4" s="5" t="s">
        <v>10</v>
      </c>
      <c r="D4" s="14"/>
      <c r="E4" s="86" t="str">
        <f>"MATERIEL N°" &amp;$A$4</f>
        <v>MATERIEL N°2</v>
      </c>
      <c r="F4" s="85" t="s">
        <v>10</v>
      </c>
      <c r="G4" s="149"/>
      <c r="H4" s="150"/>
      <c r="I4" s="150"/>
      <c r="J4" s="150"/>
      <c r="K4" s="150"/>
      <c r="L4" s="151"/>
    </row>
    <row r="5" spans="1:12" s="3" customFormat="1" ht="17.100000000000001" customHeight="1">
      <c r="B5" s="5" t="s">
        <v>0</v>
      </c>
      <c r="C5" s="140" t="s">
        <v>15</v>
      </c>
      <c r="D5" s="140"/>
      <c r="E5" s="87" t="s">
        <v>0</v>
      </c>
      <c r="F5" s="133" t="str">
        <f>C5</f>
        <v>IMPRIMANTE LOCALE A4 COULEUR</v>
      </c>
      <c r="G5" s="134"/>
      <c r="H5" s="134"/>
      <c r="I5" s="134"/>
      <c r="J5" s="134"/>
      <c r="K5" s="134"/>
      <c r="L5" s="134"/>
    </row>
    <row r="6" spans="1:12" s="3" customFormat="1" ht="17.100000000000001" customHeight="1">
      <c r="B6" s="5" t="s">
        <v>1</v>
      </c>
      <c r="C6" s="154">
        <v>3</v>
      </c>
      <c r="D6" s="155"/>
      <c r="E6" s="82"/>
      <c r="F6" s="82"/>
      <c r="G6" s="82"/>
      <c r="H6" s="2"/>
      <c r="I6" s="2"/>
      <c r="J6" s="2"/>
      <c r="K6" s="2"/>
      <c r="L6" s="2"/>
    </row>
    <row r="7" spans="1:12" s="3" customFormat="1" ht="17.100000000000001" customHeight="1">
      <c r="E7" s="146" t="s">
        <v>82</v>
      </c>
      <c r="F7" s="147"/>
      <c r="G7" s="147"/>
      <c r="H7" s="147"/>
      <c r="I7" s="147"/>
      <c r="J7" s="147"/>
      <c r="K7" s="147"/>
      <c r="L7" s="148"/>
    </row>
    <row r="8" spans="1:12" s="3" customFormat="1" ht="17.100000000000001" customHeight="1">
      <c r="B8" s="16" t="s">
        <v>9</v>
      </c>
      <c r="C8" s="25" t="s">
        <v>7</v>
      </c>
      <c r="D8" s="25"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14">
        <v>20</v>
      </c>
      <c r="D9" s="14"/>
      <c r="E9" s="130" t="str">
        <f>"Matériel n°" &amp;$A$4</f>
        <v>Matériel n°2</v>
      </c>
      <c r="F9" s="132"/>
      <c r="G9" s="85"/>
      <c r="H9" s="83"/>
      <c r="I9" s="85"/>
      <c r="J9" s="85"/>
      <c r="K9" s="85"/>
      <c r="L9" s="85"/>
    </row>
    <row r="10" spans="1:12" s="3" customFormat="1" ht="17.100000000000001" customHeight="1">
      <c r="B10" s="5" t="s">
        <v>16</v>
      </c>
      <c r="C10" s="14">
        <v>20</v>
      </c>
      <c r="D10" s="14"/>
      <c r="E10" s="130" t="s">
        <v>158</v>
      </c>
      <c r="F10" s="132"/>
      <c r="G10" s="85"/>
      <c r="H10" s="83"/>
      <c r="I10" s="85"/>
      <c r="J10" s="85"/>
      <c r="K10" s="85"/>
      <c r="L10" s="85"/>
    </row>
    <row r="11" spans="1:12" s="3" customFormat="1" ht="17.100000000000001" customHeight="1">
      <c r="B11" s="5" t="s">
        <v>18</v>
      </c>
      <c r="C11" s="14">
        <v>128</v>
      </c>
      <c r="D11" s="14"/>
      <c r="E11" s="2"/>
      <c r="F11" s="2"/>
      <c r="G11" s="2"/>
      <c r="H11" s="2"/>
      <c r="I11" s="2"/>
      <c r="J11" s="2"/>
      <c r="K11" s="2"/>
      <c r="L11" s="2"/>
    </row>
    <row r="12" spans="1:12" s="3" customFormat="1" ht="17.100000000000001" customHeight="1">
      <c r="B12" s="5" t="s">
        <v>22</v>
      </c>
      <c r="C12" s="14">
        <v>250</v>
      </c>
      <c r="D12" s="14"/>
      <c r="E12" s="145" t="s">
        <v>83</v>
      </c>
      <c r="F12" s="145"/>
      <c r="G12" s="145"/>
      <c r="H12" s="145"/>
      <c r="I12" s="145"/>
      <c r="J12" s="145"/>
      <c r="K12" s="145"/>
      <c r="L12" s="145"/>
    </row>
    <row r="13" spans="1:12" s="3" customFormat="1" ht="17.100000000000001" customHeight="1">
      <c r="B13" s="5" t="s">
        <v>4</v>
      </c>
      <c r="C13" s="14">
        <v>50</v>
      </c>
      <c r="D13" s="14"/>
      <c r="E13" s="42" t="s">
        <v>31</v>
      </c>
      <c r="F13" s="42" t="s">
        <v>32</v>
      </c>
      <c r="G13" s="42" t="s">
        <v>154</v>
      </c>
      <c r="H13" s="42" t="str">
        <f>Accueil!$B$13</f>
        <v>-</v>
      </c>
      <c r="I13" s="42" t="str">
        <f>Accueil!$C$13</f>
        <v>-</v>
      </c>
      <c r="J13" s="42" t="str">
        <f>Accueil!$D$13</f>
        <v>LOA 12 Trimestres</v>
      </c>
      <c r="K13" s="42" t="str">
        <f>Accueil!$E$13</f>
        <v>LOA 16 Trimestres</v>
      </c>
      <c r="L13" s="42" t="str">
        <f>Accueil!$F$13</f>
        <v>LOA 20 Trimestres</v>
      </c>
    </row>
    <row r="14" spans="1:12" s="3" customFormat="1" ht="17.100000000000001" customHeight="1">
      <c r="B14" s="5" t="s">
        <v>5</v>
      </c>
      <c r="C14" s="14">
        <v>300</v>
      </c>
      <c r="D14" s="14"/>
      <c r="E14" s="83" t="str">
        <f>"Matériel n°" &amp;$A$4</f>
        <v>Matériel n°2</v>
      </c>
      <c r="F14" s="85">
        <v>3</v>
      </c>
      <c r="G14" s="85"/>
      <c r="H14" s="85"/>
      <c r="I14" s="85"/>
      <c r="J14" s="85"/>
      <c r="K14" s="85"/>
      <c r="L14" s="85"/>
    </row>
    <row r="15" spans="1:12" s="3" customFormat="1" ht="17.100000000000001" customHeight="1">
      <c r="E15" s="145" t="s">
        <v>34</v>
      </c>
      <c r="F15" s="145"/>
      <c r="G15" s="84"/>
      <c r="H15" s="40"/>
      <c r="I15" s="40"/>
      <c r="J15" s="40"/>
      <c r="K15" s="40"/>
      <c r="L15" s="40"/>
    </row>
    <row r="16" spans="1:12" s="3" customFormat="1" ht="17.100000000000001" customHeight="1">
      <c r="B16" s="16" t="s">
        <v>6</v>
      </c>
      <c r="C16" s="72" t="s">
        <v>11</v>
      </c>
      <c r="D16" s="72" t="s">
        <v>8</v>
      </c>
      <c r="E16" s="145" t="str">
        <f>IF(Accueil!$B$12="Oui","SOMME DES LOYERS LOA 4 T","-")</f>
        <v>-</v>
      </c>
      <c r="F16" s="145"/>
      <c r="G16" s="43"/>
      <c r="H16" s="85"/>
      <c r="I16" s="40"/>
      <c r="J16" s="40"/>
      <c r="K16" s="40"/>
      <c r="L16" s="40"/>
    </row>
    <row r="17" spans="1:12" s="3" customFormat="1" ht="17.100000000000001" customHeight="1">
      <c r="B17" s="167" t="s">
        <v>92</v>
      </c>
      <c r="C17" s="169" t="s">
        <v>156</v>
      </c>
      <c r="D17" s="171"/>
      <c r="E17" s="145" t="str">
        <f>IF(Accueil!$C$12="Oui","SOMME DES LOYERS LOA 8 T","-")</f>
        <v>-</v>
      </c>
      <c r="F17" s="145"/>
      <c r="G17" s="43"/>
      <c r="H17" s="40"/>
      <c r="I17" s="85"/>
      <c r="J17" s="40"/>
      <c r="K17" s="40"/>
      <c r="L17" s="40"/>
    </row>
    <row r="18" spans="1:12" s="3" customFormat="1" ht="17.100000000000001" customHeight="1">
      <c r="B18" s="168"/>
      <c r="C18" s="170"/>
      <c r="D18" s="172"/>
      <c r="E18" s="145" t="str">
        <f>IF(Accueil!$D$12="Oui","SOMME DES LOYERS LOA 12 T","-")</f>
        <v>SOMME DES LOYERS LOA 12 T</v>
      </c>
      <c r="F18" s="145"/>
      <c r="G18" s="43"/>
      <c r="H18" s="40"/>
      <c r="I18" s="40"/>
      <c r="J18" s="85"/>
      <c r="K18" s="40"/>
      <c r="L18" s="40"/>
    </row>
    <row r="19" spans="1:12" s="3" customFormat="1" ht="17.100000000000001" customHeight="1">
      <c r="B19" s="167" t="s">
        <v>144</v>
      </c>
      <c r="C19" s="169" t="s">
        <v>156</v>
      </c>
      <c r="D19" s="171"/>
      <c r="E19" s="145" t="str">
        <f>IF(Accueil!$E$12="Oui","SOMME DES LOYERS LOA 16 T","-")</f>
        <v>SOMME DES LOYERS LOA 16 T</v>
      </c>
      <c r="F19" s="145"/>
      <c r="G19" s="43"/>
      <c r="H19" s="40"/>
      <c r="I19" s="40"/>
      <c r="J19" s="40"/>
      <c r="K19" s="41"/>
      <c r="L19" s="40"/>
    </row>
    <row r="20" spans="1:12" s="3" customFormat="1" ht="17.100000000000001" customHeight="1">
      <c r="B20" s="168"/>
      <c r="C20" s="170"/>
      <c r="D20" s="172"/>
      <c r="E20" s="145" t="str">
        <f>IF(Accueil!$F$12="Oui","SOMME DES LOYERS LOA 20 T","-")</f>
        <v>SOMME DES LOYERS LOA 20 T</v>
      </c>
      <c r="F20" s="145"/>
      <c r="G20" s="43"/>
      <c r="H20" s="40"/>
      <c r="I20" s="40"/>
      <c r="J20" s="40"/>
      <c r="K20" s="40"/>
      <c r="L20" s="83"/>
    </row>
    <row r="21" spans="1:12" s="3" customFormat="1" ht="17.100000000000001" customHeight="1">
      <c r="E21" s="36"/>
      <c r="F21" s="36"/>
      <c r="G21" s="36"/>
      <c r="H21" s="36"/>
      <c r="I21" s="36"/>
      <c r="J21" s="36"/>
      <c r="K21" s="36"/>
      <c r="L21" s="36"/>
    </row>
    <row r="22" spans="1:12" s="3" customFormat="1" ht="17.100000000000001" customHeight="1">
      <c r="B22" s="16" t="s">
        <v>159</v>
      </c>
      <c r="C22" s="25" t="s">
        <v>7</v>
      </c>
      <c r="D22" s="25" t="s">
        <v>8</v>
      </c>
      <c r="E22" s="36"/>
      <c r="F22" s="36"/>
      <c r="G22" s="36"/>
      <c r="H22" s="36"/>
      <c r="I22" s="36"/>
      <c r="J22" s="36"/>
      <c r="K22" s="36"/>
      <c r="L22" s="36"/>
    </row>
    <row r="23" spans="1:12" s="3" customFormat="1" ht="17.100000000000001" customHeight="1">
      <c r="A23" s="156" t="s">
        <v>12</v>
      </c>
      <c r="B23" s="17" t="s">
        <v>22</v>
      </c>
      <c r="C23" s="14">
        <v>250</v>
      </c>
      <c r="D23" s="14"/>
      <c r="E23" s="36"/>
      <c r="F23" s="36"/>
      <c r="G23" s="36"/>
      <c r="H23" s="36"/>
      <c r="I23" s="36"/>
      <c r="J23" s="36"/>
      <c r="K23" s="36"/>
      <c r="L23" s="36"/>
    </row>
    <row r="24" spans="1:12" s="3" customFormat="1" ht="17.100000000000001" customHeight="1">
      <c r="A24" s="157"/>
      <c r="B24" s="11" t="s">
        <v>13</v>
      </c>
      <c r="C24" s="14">
        <v>250</v>
      </c>
      <c r="D24" s="14"/>
      <c r="E24" s="36"/>
      <c r="F24" s="36"/>
      <c r="G24" s="36"/>
      <c r="H24" s="36"/>
      <c r="I24" s="36"/>
      <c r="J24" s="36"/>
      <c r="K24" s="36"/>
      <c r="L24" s="36"/>
    </row>
    <row r="25" spans="1:12" s="3" customFormat="1" ht="17.100000000000001" customHeight="1">
      <c r="E25" s="36"/>
      <c r="F25" s="36"/>
      <c r="G25" s="36"/>
      <c r="H25" s="36"/>
      <c r="I25" s="36"/>
      <c r="J25" s="36"/>
      <c r="K25" s="36"/>
      <c r="L25" s="36"/>
    </row>
    <row r="26" spans="1:12" s="3" customFormat="1" ht="17.100000000000001" customHeight="1">
      <c r="B26" s="158" t="s">
        <v>25</v>
      </c>
      <c r="C26" s="159"/>
      <c r="D26" s="160"/>
      <c r="E26" s="36"/>
      <c r="F26" s="36"/>
      <c r="G26" s="36"/>
      <c r="H26" s="36"/>
      <c r="I26" s="36"/>
      <c r="J26" s="36"/>
      <c r="K26" s="36"/>
      <c r="L26" s="36"/>
    </row>
    <row r="27" spans="1:12" s="3" customFormat="1" ht="17.100000000000001" customHeight="1">
      <c r="B27" s="161"/>
      <c r="C27" s="162"/>
      <c r="D27" s="163"/>
      <c r="E27" s="36"/>
      <c r="F27" s="36"/>
      <c r="G27" s="36"/>
      <c r="H27" s="36"/>
      <c r="I27" s="36"/>
      <c r="J27" s="36"/>
      <c r="K27" s="36"/>
      <c r="L27" s="36"/>
    </row>
    <row r="28" spans="1:12" s="3" customFormat="1" ht="17.100000000000001" customHeight="1">
      <c r="B28" s="161"/>
      <c r="C28" s="162"/>
      <c r="D28" s="163"/>
      <c r="E28" s="36"/>
      <c r="F28" s="36"/>
      <c r="G28" s="36"/>
      <c r="H28" s="36"/>
      <c r="I28" s="36"/>
      <c r="J28" s="36"/>
      <c r="K28" s="36"/>
      <c r="L28" s="36"/>
    </row>
    <row r="29" spans="1:12" s="3" customFormat="1" ht="17.100000000000001" customHeight="1">
      <c r="B29" s="161"/>
      <c r="C29" s="162"/>
      <c r="D29" s="163"/>
      <c r="E29" s="36"/>
      <c r="F29" s="36"/>
      <c r="G29" s="36"/>
      <c r="H29" s="36"/>
      <c r="I29" s="36"/>
      <c r="J29" s="36"/>
      <c r="K29" s="36"/>
      <c r="L29" s="36"/>
    </row>
    <row r="30" spans="1:12" s="3" customFormat="1" ht="17.100000000000001" customHeight="1">
      <c r="B30" s="161"/>
      <c r="C30" s="162"/>
      <c r="D30" s="163"/>
      <c r="E30" s="36"/>
      <c r="F30" s="36"/>
      <c r="G30" s="36"/>
      <c r="H30" s="36"/>
      <c r="I30" s="36"/>
      <c r="J30" s="36"/>
      <c r="K30" s="36"/>
      <c r="L30" s="36"/>
    </row>
    <row r="31" spans="1:12" s="3" customFormat="1" ht="17.100000000000001" customHeight="1">
      <c r="B31" s="161"/>
      <c r="C31" s="162"/>
      <c r="D31" s="163"/>
      <c r="E31" s="36"/>
      <c r="F31" s="36"/>
      <c r="G31" s="36"/>
      <c r="H31" s="36"/>
      <c r="I31" s="36"/>
      <c r="J31" s="36"/>
      <c r="K31" s="36"/>
      <c r="L31" s="36"/>
    </row>
    <row r="32" spans="1:12" s="3" customFormat="1" ht="17.100000000000001" customHeight="1">
      <c r="B32" s="164"/>
      <c r="C32" s="165"/>
      <c r="D32" s="166"/>
      <c r="E32" s="36"/>
      <c r="F32" s="36"/>
      <c r="G32" s="36"/>
      <c r="H32" s="36"/>
      <c r="I32" s="36"/>
      <c r="J32" s="36"/>
      <c r="K32" s="36"/>
      <c r="L32"/>
    </row>
  </sheetData>
  <mergeCells count="27">
    <mergeCell ref="A23:A24"/>
    <mergeCell ref="B26:D32"/>
    <mergeCell ref="C5:D5"/>
    <mergeCell ref="C6:D6"/>
    <mergeCell ref="E15:F15"/>
    <mergeCell ref="E8:F8"/>
    <mergeCell ref="E9:F9"/>
    <mergeCell ref="E10:F10"/>
    <mergeCell ref="E16:F16"/>
    <mergeCell ref="E17:F17"/>
    <mergeCell ref="F5:L5"/>
    <mergeCell ref="E7:L7"/>
    <mergeCell ref="E12:L12"/>
    <mergeCell ref="E20:F20"/>
    <mergeCell ref="E18:F18"/>
    <mergeCell ref="E19:F19"/>
    <mergeCell ref="B1:D1"/>
    <mergeCell ref="B2:D2"/>
    <mergeCell ref="E1:L1"/>
    <mergeCell ref="E2:L2"/>
    <mergeCell ref="G4:L4"/>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5" tint="-0.499984740745262"/>
  </sheetPr>
  <dimension ref="A1:L32"/>
  <sheetViews>
    <sheetView view="pageLayout" zoomScale="85" zoomScalePageLayoutView="85" workbookViewId="0">
      <selection activeCell="B11" sqref="B11"/>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style="36" bestFit="1" customWidth="1"/>
    <col min="6" max="6" width="11.140625" style="36" bestFit="1" customWidth="1"/>
    <col min="7" max="11" width="17.5703125" style="36" customWidth="1"/>
    <col min="12" max="12" width="17.570312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v>3</v>
      </c>
      <c r="B4" s="4" t="str">
        <f>"MATERIEL N°" &amp;$A$4</f>
        <v>MATERIEL N°3</v>
      </c>
      <c r="C4" s="5" t="s">
        <v>10</v>
      </c>
      <c r="D4" s="5"/>
      <c r="E4" s="45" t="str">
        <f>"MATERIEL N°" &amp;$A$4</f>
        <v>MATERIEL N°3</v>
      </c>
      <c r="F4" s="37" t="s">
        <v>10</v>
      </c>
      <c r="G4" s="149"/>
      <c r="H4" s="150"/>
      <c r="I4" s="150"/>
      <c r="J4" s="150"/>
      <c r="K4" s="150"/>
      <c r="L4" s="151"/>
    </row>
    <row r="5" spans="1:12" s="3" customFormat="1" ht="17.100000000000001" customHeight="1">
      <c r="B5" s="5" t="s">
        <v>0</v>
      </c>
      <c r="C5" s="140" t="s">
        <v>70</v>
      </c>
      <c r="D5" s="140"/>
      <c r="E5" s="44" t="s">
        <v>0</v>
      </c>
      <c r="F5" s="133" t="str">
        <f>C5</f>
        <v>MFP LOCAL A4 N&amp;B</v>
      </c>
      <c r="G5" s="134"/>
      <c r="H5" s="134"/>
      <c r="I5" s="134"/>
      <c r="J5" s="134"/>
      <c r="K5" s="134"/>
      <c r="L5" s="134"/>
    </row>
    <row r="6" spans="1:12" s="3" customFormat="1" ht="17.100000000000001" customHeight="1">
      <c r="B6" s="5" t="s">
        <v>1</v>
      </c>
      <c r="C6" s="154">
        <v>2</v>
      </c>
      <c r="D6" s="155"/>
      <c r="E6" s="38"/>
      <c r="F6" s="38"/>
      <c r="G6" s="38"/>
      <c r="H6" s="36"/>
      <c r="I6" s="36"/>
      <c r="J6" s="36"/>
      <c r="K6" s="36"/>
      <c r="L6" s="36"/>
    </row>
    <row r="7" spans="1:12" s="3" customFormat="1" ht="17.100000000000001" customHeight="1">
      <c r="E7" s="146" t="s">
        <v>82</v>
      </c>
      <c r="F7" s="147"/>
      <c r="G7" s="147"/>
      <c r="H7" s="147"/>
      <c r="I7" s="147"/>
      <c r="J7" s="147"/>
      <c r="K7" s="147"/>
      <c r="L7" s="148"/>
    </row>
    <row r="8" spans="1:12" s="3" customFormat="1" ht="17.100000000000001" customHeight="1">
      <c r="B8" s="16" t="s">
        <v>9</v>
      </c>
      <c r="C8" s="29" t="s">
        <v>7</v>
      </c>
      <c r="D8" s="29"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28">
        <v>25</v>
      </c>
      <c r="D9" s="28"/>
      <c r="E9" s="130" t="str">
        <f>"Matériel n°" &amp;$A$4</f>
        <v>Matériel n°3</v>
      </c>
      <c r="F9" s="132"/>
      <c r="G9" s="85"/>
      <c r="H9" s="83"/>
      <c r="I9" s="85"/>
      <c r="J9" s="85"/>
      <c r="K9" s="85"/>
      <c r="L9" s="85"/>
    </row>
    <row r="10" spans="1:12" s="3" customFormat="1" ht="17.100000000000001" customHeight="1">
      <c r="B10" s="5" t="s">
        <v>19</v>
      </c>
      <c r="C10" s="28">
        <v>25</v>
      </c>
      <c r="D10" s="28"/>
      <c r="E10" s="130" t="s">
        <v>158</v>
      </c>
      <c r="F10" s="132"/>
      <c r="G10" s="85"/>
      <c r="H10" s="83"/>
      <c r="I10" s="85"/>
      <c r="J10" s="85"/>
      <c r="K10" s="85"/>
      <c r="L10" s="85"/>
    </row>
    <row r="11" spans="1:12" s="3" customFormat="1" ht="17.100000000000001" customHeight="1">
      <c r="B11" s="5" t="s">
        <v>18</v>
      </c>
      <c r="C11" s="28">
        <v>512</v>
      </c>
      <c r="D11" s="27"/>
      <c r="E11" s="130" t="s">
        <v>161</v>
      </c>
      <c r="F11" s="132"/>
      <c r="G11" s="85"/>
      <c r="H11" s="83"/>
      <c r="I11" s="85"/>
      <c r="J11" s="85"/>
      <c r="K11" s="85"/>
      <c r="L11" s="85"/>
    </row>
    <row r="12" spans="1:12" s="3" customFormat="1" ht="17.100000000000001" customHeight="1">
      <c r="B12" s="5" t="s">
        <v>22</v>
      </c>
      <c r="C12" s="28">
        <v>250</v>
      </c>
      <c r="D12" s="28"/>
      <c r="E12" s="130" t="s">
        <v>162</v>
      </c>
      <c r="F12" s="132"/>
      <c r="G12" s="85"/>
      <c r="H12" s="83"/>
      <c r="I12" s="85"/>
      <c r="J12" s="85"/>
      <c r="K12" s="85"/>
      <c r="L12" s="85"/>
    </row>
    <row r="13" spans="1:12" s="3" customFormat="1" ht="17.100000000000001" customHeight="1">
      <c r="B13" s="5" t="s">
        <v>4</v>
      </c>
      <c r="C13" s="28">
        <v>1</v>
      </c>
      <c r="D13" s="28"/>
      <c r="E13" s="88"/>
      <c r="F13" s="88"/>
      <c r="G13" s="88"/>
      <c r="H13" s="88"/>
      <c r="I13" s="88"/>
      <c r="J13" s="88"/>
      <c r="K13" s="88"/>
      <c r="L13" s="88"/>
    </row>
    <row r="14" spans="1:12" s="3" customFormat="1" ht="17.100000000000001" customHeight="1">
      <c r="B14" s="5" t="s">
        <v>5</v>
      </c>
      <c r="C14" s="28">
        <v>251</v>
      </c>
      <c r="D14" s="28"/>
      <c r="E14" s="145" t="s">
        <v>83</v>
      </c>
      <c r="F14" s="145"/>
      <c r="G14" s="145"/>
      <c r="H14" s="145"/>
      <c r="I14" s="145"/>
      <c r="J14" s="145"/>
      <c r="K14" s="145"/>
      <c r="L14" s="145"/>
    </row>
    <row r="15" spans="1:12" s="3" customFormat="1" ht="17.100000000000001" customHeight="1">
      <c r="E15" s="42" t="s">
        <v>31</v>
      </c>
      <c r="F15" s="42" t="s">
        <v>32</v>
      </c>
      <c r="G15" s="42" t="s">
        <v>154</v>
      </c>
      <c r="H15" s="42" t="str">
        <f>Accueil!$B$13</f>
        <v>-</v>
      </c>
      <c r="I15" s="42" t="str">
        <f>Accueil!$C$13</f>
        <v>-</v>
      </c>
      <c r="J15" s="42" t="str">
        <f>Accueil!$D$13</f>
        <v>LOA 12 Trimestres</v>
      </c>
      <c r="K15" s="42" t="str">
        <f>Accueil!$E$13</f>
        <v>LOA 16 Trimestres</v>
      </c>
      <c r="L15" s="42" t="str">
        <f>Accueil!$F$13</f>
        <v>LOA 20 Trimestres</v>
      </c>
    </row>
    <row r="16" spans="1:12" s="3" customFormat="1" ht="17.100000000000001" customHeight="1">
      <c r="B16" s="16" t="s">
        <v>6</v>
      </c>
      <c r="C16" s="81" t="s">
        <v>11</v>
      </c>
      <c r="D16" s="81" t="s">
        <v>8</v>
      </c>
      <c r="E16" s="83" t="str">
        <f>"Matériel n°" &amp;$A$4</f>
        <v>Matériel n°3</v>
      </c>
      <c r="F16" s="85">
        <v>2</v>
      </c>
      <c r="G16" s="85"/>
      <c r="H16" s="85"/>
      <c r="I16" s="85"/>
      <c r="J16" s="85"/>
      <c r="K16" s="85"/>
      <c r="L16" s="85"/>
    </row>
    <row r="17" spans="1:12" s="3" customFormat="1" ht="17.100000000000001" customHeight="1">
      <c r="B17" s="167" t="s">
        <v>92</v>
      </c>
      <c r="C17" s="169" t="s">
        <v>156</v>
      </c>
      <c r="D17" s="171"/>
      <c r="E17" s="146" t="s">
        <v>34</v>
      </c>
      <c r="F17" s="148"/>
      <c r="G17" s="84"/>
      <c r="H17" s="40"/>
      <c r="I17" s="40"/>
      <c r="J17" s="40"/>
      <c r="K17" s="40"/>
      <c r="L17" s="40"/>
    </row>
    <row r="18" spans="1:12" s="3" customFormat="1" ht="17.100000000000001" customHeight="1">
      <c r="B18" s="168"/>
      <c r="C18" s="170"/>
      <c r="D18" s="172"/>
      <c r="E18" s="146" t="str">
        <f>IF(Accueil!$B$12="Oui","SOMME DES LOYERS LOA 4 T","-")</f>
        <v>-</v>
      </c>
      <c r="F18" s="148"/>
      <c r="G18" s="43"/>
      <c r="H18" s="85"/>
      <c r="I18" s="40"/>
      <c r="J18" s="40"/>
      <c r="K18" s="40"/>
      <c r="L18" s="40"/>
    </row>
    <row r="19" spans="1:12" s="3" customFormat="1" ht="17.100000000000001" customHeight="1">
      <c r="B19" s="167" t="s">
        <v>144</v>
      </c>
      <c r="C19" s="169" t="s">
        <v>156</v>
      </c>
      <c r="D19" s="171"/>
      <c r="E19" s="146" t="str">
        <f>IF(Accueil!$C$12="Oui","SOMME DES LOYERS LOA 8 T","-")</f>
        <v>-</v>
      </c>
      <c r="F19" s="148"/>
      <c r="G19" s="43"/>
      <c r="H19" s="40"/>
      <c r="I19" s="85"/>
      <c r="J19" s="40"/>
      <c r="K19" s="40"/>
      <c r="L19" s="40"/>
    </row>
    <row r="20" spans="1:12" s="3" customFormat="1" ht="17.100000000000001" customHeight="1">
      <c r="B20" s="168"/>
      <c r="C20" s="170"/>
      <c r="D20" s="172"/>
      <c r="E20" s="146" t="str">
        <f>IF(Accueil!$D$12="Oui","SOMME DES LOYERS LOA 12 T","-")</f>
        <v>SOMME DES LOYERS LOA 12 T</v>
      </c>
      <c r="F20" s="148"/>
      <c r="G20" s="43"/>
      <c r="H20" s="40"/>
      <c r="I20" s="40"/>
      <c r="J20" s="85"/>
      <c r="K20" s="40"/>
      <c r="L20" s="40"/>
    </row>
    <row r="21" spans="1:12" s="3" customFormat="1" ht="17.100000000000001" customHeight="1">
      <c r="E21" s="146" t="str">
        <f>IF(Accueil!$E$12="Oui","SOMME DES LOYERS LOA 16 T","-")</f>
        <v>SOMME DES LOYERS LOA 16 T</v>
      </c>
      <c r="F21" s="148"/>
      <c r="G21" s="43"/>
      <c r="H21" s="40"/>
      <c r="I21" s="40"/>
      <c r="J21" s="40"/>
      <c r="K21" s="41"/>
      <c r="L21" s="40"/>
    </row>
    <row r="22" spans="1:12" s="3" customFormat="1" ht="17.100000000000001" customHeight="1">
      <c r="B22" s="16" t="s">
        <v>159</v>
      </c>
      <c r="C22" s="29" t="s">
        <v>7</v>
      </c>
      <c r="D22" s="29" t="s">
        <v>8</v>
      </c>
      <c r="E22" s="146" t="str">
        <f>IF(Accueil!$F$12="Oui","SOMME DES LOYERS LOA 20 T","-")</f>
        <v>SOMME DES LOYERS LOA 20 T</v>
      </c>
      <c r="F22" s="148"/>
      <c r="G22" s="43"/>
      <c r="H22" s="40"/>
      <c r="I22" s="40"/>
      <c r="J22" s="40"/>
      <c r="K22" s="40"/>
      <c r="L22" s="83"/>
    </row>
    <row r="23" spans="1:12" s="3" customFormat="1" ht="17.100000000000001" customHeight="1">
      <c r="A23" s="30" t="s">
        <v>12</v>
      </c>
      <c r="B23" s="17" t="s">
        <v>22</v>
      </c>
      <c r="C23" s="28">
        <v>250</v>
      </c>
      <c r="D23" s="28"/>
      <c r="E23" s="36"/>
      <c r="F23" s="36"/>
      <c r="G23" s="36"/>
      <c r="H23" s="36"/>
      <c r="I23" s="36"/>
      <c r="J23" s="36"/>
      <c r="K23" s="36"/>
      <c r="L23" s="36"/>
    </row>
    <row r="24" spans="1:12" s="3" customFormat="1" ht="17.100000000000001" customHeight="1">
      <c r="A24" s="31"/>
      <c r="B24" s="12" t="s">
        <v>13</v>
      </c>
      <c r="C24" s="13">
        <v>250</v>
      </c>
      <c r="D24" s="13"/>
      <c r="E24" s="36"/>
      <c r="F24" s="36"/>
      <c r="G24" s="36"/>
      <c r="H24" s="36"/>
      <c r="I24" s="36"/>
      <c r="J24" s="36"/>
      <c r="K24" s="36"/>
      <c r="L24" s="36"/>
    </row>
    <row r="25" spans="1:12" s="3" customFormat="1" ht="17.100000000000001" customHeight="1">
      <c r="A25" s="16" t="s">
        <v>74</v>
      </c>
      <c r="B25" s="11" t="s">
        <v>24</v>
      </c>
      <c r="C25" s="102" t="s">
        <v>155</v>
      </c>
      <c r="D25" s="28"/>
      <c r="E25" s="36"/>
      <c r="F25" s="36"/>
      <c r="G25" s="36"/>
      <c r="H25" s="36"/>
      <c r="I25" s="36"/>
      <c r="J25" s="36"/>
      <c r="K25" s="36"/>
      <c r="L25" s="36"/>
    </row>
    <row r="26" spans="1:12" s="3" customFormat="1" ht="17.100000000000001" customHeight="1">
      <c r="A26" s="16" t="s">
        <v>77</v>
      </c>
      <c r="B26" s="11" t="s">
        <v>73</v>
      </c>
      <c r="C26" s="102" t="s">
        <v>155</v>
      </c>
      <c r="D26" s="28"/>
      <c r="E26" s="36"/>
      <c r="F26" s="36"/>
      <c r="G26" s="36"/>
      <c r="H26" s="36"/>
      <c r="I26" s="36"/>
      <c r="J26" s="36"/>
      <c r="K26" s="36"/>
      <c r="L26" s="36"/>
    </row>
    <row r="27" spans="1:12" s="3" customFormat="1" ht="17.100000000000001" customHeight="1">
      <c r="C27" s="2"/>
      <c r="D27" s="2"/>
      <c r="E27" s="36"/>
      <c r="F27" s="36"/>
      <c r="G27" s="36"/>
      <c r="H27" s="36"/>
      <c r="I27" s="36"/>
      <c r="J27" s="36"/>
      <c r="K27" s="36"/>
      <c r="L27" s="36"/>
    </row>
    <row r="28" spans="1:12" s="3" customFormat="1" ht="17.100000000000001" customHeight="1">
      <c r="B28" s="158" t="s">
        <v>25</v>
      </c>
      <c r="C28" s="159"/>
      <c r="D28" s="160"/>
      <c r="E28" s="36"/>
      <c r="F28" s="36"/>
      <c r="G28" s="36"/>
      <c r="H28" s="36"/>
      <c r="I28" s="36"/>
      <c r="J28" s="36"/>
      <c r="K28" s="36"/>
      <c r="L28" s="36"/>
    </row>
    <row r="29" spans="1:12" s="3" customFormat="1" ht="17.100000000000001" customHeight="1">
      <c r="B29" s="161"/>
      <c r="C29" s="162"/>
      <c r="D29" s="163"/>
      <c r="E29" s="36"/>
      <c r="F29" s="36"/>
      <c r="G29" s="36"/>
      <c r="H29" s="36"/>
      <c r="I29" s="36"/>
      <c r="J29" s="36"/>
      <c r="K29" s="36"/>
      <c r="L29" s="36"/>
    </row>
    <row r="30" spans="1:12" s="3" customFormat="1" ht="17.100000000000001" customHeight="1">
      <c r="B30" s="161"/>
      <c r="C30" s="162"/>
      <c r="D30" s="163"/>
      <c r="E30" s="36"/>
      <c r="F30" s="36"/>
      <c r="G30" s="36"/>
      <c r="H30" s="36"/>
      <c r="I30" s="36"/>
      <c r="J30" s="36"/>
      <c r="K30" s="36"/>
      <c r="L30"/>
    </row>
    <row r="31" spans="1:12" s="3" customFormat="1" ht="17.100000000000001" customHeight="1">
      <c r="B31" s="161"/>
      <c r="C31" s="162"/>
      <c r="D31" s="163"/>
      <c r="E31" s="36"/>
      <c r="F31" s="36"/>
      <c r="G31" s="36"/>
      <c r="H31" s="36"/>
      <c r="I31" s="36"/>
      <c r="J31" s="36"/>
      <c r="K31" s="36"/>
      <c r="L31"/>
    </row>
    <row r="32" spans="1:12" s="3" customFormat="1" ht="17.100000000000001" customHeight="1">
      <c r="B32" s="164"/>
      <c r="C32" s="165"/>
      <c r="D32" s="166"/>
      <c r="E32" s="36"/>
      <c r="F32" s="36"/>
      <c r="G32" s="36"/>
      <c r="H32" s="36"/>
      <c r="I32" s="36"/>
      <c r="J32" s="36"/>
      <c r="K32" s="36"/>
      <c r="L32"/>
    </row>
  </sheetData>
  <mergeCells count="28">
    <mergeCell ref="B17:B18"/>
    <mergeCell ref="C17:C18"/>
    <mergeCell ref="D17:D18"/>
    <mergeCell ref="B19:B20"/>
    <mergeCell ref="C19:C20"/>
    <mergeCell ref="D19:D20"/>
    <mergeCell ref="E14:L14"/>
    <mergeCell ref="E18:F18"/>
    <mergeCell ref="E19:F19"/>
    <mergeCell ref="E20:F20"/>
    <mergeCell ref="E21:F21"/>
    <mergeCell ref="E17:F17"/>
    <mergeCell ref="E22:F22"/>
    <mergeCell ref="B28:D32"/>
    <mergeCell ref="C5:D5"/>
    <mergeCell ref="C6:D6"/>
    <mergeCell ref="B1:D1"/>
    <mergeCell ref="B2:D2"/>
    <mergeCell ref="E1:L1"/>
    <mergeCell ref="E2:L2"/>
    <mergeCell ref="G4:L4"/>
    <mergeCell ref="F5:L5"/>
    <mergeCell ref="E7:L7"/>
    <mergeCell ref="E11:F11"/>
    <mergeCell ref="E12:F12"/>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5" tint="-0.499984740745262"/>
  </sheetPr>
  <dimension ref="A1:L29"/>
  <sheetViews>
    <sheetView view="pageLayout" workbookViewId="0">
      <selection activeCell="D11" sqref="D11"/>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7" width="19.5703125" customWidth="1"/>
    <col min="8" max="12" width="17.2851562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v>4</v>
      </c>
      <c r="B4" s="4" t="str">
        <f>"MATERIEL N°" &amp;$A$4</f>
        <v>MATERIEL N°4</v>
      </c>
      <c r="C4" s="5" t="s">
        <v>10</v>
      </c>
      <c r="D4" s="5"/>
      <c r="E4" s="45" t="str">
        <f>"MATERIEL N°" &amp;$A$4</f>
        <v>MATERIEL N°4</v>
      </c>
      <c r="F4" s="37" t="s">
        <v>10</v>
      </c>
      <c r="G4" s="149"/>
      <c r="H4" s="150"/>
      <c r="I4" s="150"/>
      <c r="J4" s="150"/>
      <c r="K4" s="150"/>
      <c r="L4" s="151"/>
    </row>
    <row r="5" spans="1:12" s="3" customFormat="1" ht="17.100000000000001" customHeight="1">
      <c r="B5" s="5" t="s">
        <v>0</v>
      </c>
      <c r="C5" s="140" t="s">
        <v>17</v>
      </c>
      <c r="D5" s="140"/>
      <c r="E5" s="44" t="s">
        <v>0</v>
      </c>
      <c r="F5" s="133" t="str">
        <f>C5</f>
        <v>MFP LOCAL A4 COULEUR</v>
      </c>
      <c r="G5" s="134"/>
      <c r="H5" s="134"/>
      <c r="I5" s="134"/>
      <c r="J5" s="134"/>
      <c r="K5" s="134"/>
      <c r="L5" s="134"/>
    </row>
    <row r="6" spans="1:12" s="3" customFormat="1" ht="17.100000000000001" customHeight="1">
      <c r="B6" s="5" t="s">
        <v>1</v>
      </c>
      <c r="C6" s="154">
        <v>15</v>
      </c>
      <c r="D6" s="155"/>
      <c r="E6" s="38"/>
      <c r="F6" s="38"/>
      <c r="G6" s="38"/>
      <c r="H6" s="36"/>
      <c r="I6" s="36"/>
      <c r="J6" s="36"/>
      <c r="K6" s="36"/>
      <c r="L6" s="36"/>
    </row>
    <row r="7" spans="1:12" s="3" customFormat="1" ht="17.100000000000001" customHeight="1">
      <c r="E7" s="146" t="s">
        <v>82</v>
      </c>
      <c r="F7" s="147"/>
      <c r="G7" s="147"/>
      <c r="H7" s="147"/>
      <c r="I7" s="147"/>
      <c r="J7" s="147"/>
      <c r="K7" s="147"/>
      <c r="L7" s="148"/>
    </row>
    <row r="8" spans="1:12" s="3" customFormat="1" ht="17.100000000000001" customHeight="1">
      <c r="B8" s="16" t="s">
        <v>9</v>
      </c>
      <c r="C8" s="25" t="s">
        <v>7</v>
      </c>
      <c r="D8" s="25"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14">
        <v>25</v>
      </c>
      <c r="D9" s="14"/>
      <c r="E9" s="130" t="str">
        <f>"Matériel n°" &amp;$A$4</f>
        <v>Matériel n°4</v>
      </c>
      <c r="F9" s="132"/>
      <c r="G9" s="85"/>
      <c r="H9" s="83"/>
      <c r="I9" s="85"/>
      <c r="J9" s="85"/>
      <c r="K9" s="85"/>
      <c r="L9" s="85"/>
    </row>
    <row r="10" spans="1:12" s="3" customFormat="1" ht="17.100000000000001" customHeight="1">
      <c r="B10" s="5" t="s">
        <v>16</v>
      </c>
      <c r="C10" s="14">
        <v>25</v>
      </c>
      <c r="D10" s="14"/>
      <c r="E10" s="130" t="s">
        <v>158</v>
      </c>
      <c r="F10" s="132"/>
      <c r="G10" s="85"/>
      <c r="H10" s="83"/>
      <c r="I10" s="85"/>
      <c r="J10" s="85"/>
      <c r="K10" s="85"/>
      <c r="L10" s="85"/>
    </row>
    <row r="11" spans="1:12" s="3" customFormat="1" ht="17.100000000000001" customHeight="1">
      <c r="B11" s="5" t="s">
        <v>19</v>
      </c>
      <c r="C11" s="14">
        <v>25</v>
      </c>
      <c r="D11" s="14"/>
      <c r="E11" s="130" t="s">
        <v>161</v>
      </c>
      <c r="F11" s="132"/>
      <c r="G11" s="85"/>
      <c r="H11" s="83"/>
      <c r="I11" s="85"/>
      <c r="J11" s="85"/>
      <c r="K11" s="85"/>
      <c r="L11" s="85"/>
    </row>
    <row r="12" spans="1:12" s="3" customFormat="1" ht="17.100000000000001" customHeight="1">
      <c r="B12" s="5" t="s">
        <v>18</v>
      </c>
      <c r="C12" s="14">
        <v>512</v>
      </c>
      <c r="D12" s="15"/>
      <c r="E12" s="130" t="s">
        <v>162</v>
      </c>
      <c r="F12" s="132"/>
      <c r="G12" s="85"/>
      <c r="H12" s="83"/>
      <c r="I12" s="85"/>
      <c r="J12" s="85"/>
      <c r="K12" s="85"/>
      <c r="L12" s="85"/>
    </row>
    <row r="13" spans="1:12" s="3" customFormat="1" ht="17.100000000000001" customHeight="1">
      <c r="B13" s="5" t="s">
        <v>22</v>
      </c>
      <c r="C13" s="14">
        <v>250</v>
      </c>
      <c r="D13" s="14"/>
      <c r="E13" s="88"/>
      <c r="F13" s="88"/>
      <c r="G13" s="88"/>
      <c r="H13" s="88"/>
      <c r="I13" s="88"/>
      <c r="J13" s="88"/>
      <c r="K13" s="88"/>
      <c r="L13" s="88"/>
    </row>
    <row r="14" spans="1:12" s="3" customFormat="1" ht="17.100000000000001" customHeight="1">
      <c r="B14" s="5" t="s">
        <v>4</v>
      </c>
      <c r="C14" s="14">
        <v>1</v>
      </c>
      <c r="D14" s="14"/>
      <c r="E14" s="145" t="s">
        <v>83</v>
      </c>
      <c r="F14" s="145"/>
      <c r="G14" s="145"/>
      <c r="H14" s="145"/>
      <c r="I14" s="145"/>
      <c r="J14" s="145"/>
      <c r="K14" s="145"/>
      <c r="L14" s="145"/>
    </row>
    <row r="15" spans="1:12" s="3" customFormat="1" ht="17.100000000000001" customHeight="1">
      <c r="B15" s="5" t="s">
        <v>5</v>
      </c>
      <c r="C15" s="14">
        <v>251</v>
      </c>
      <c r="D15" s="14"/>
      <c r="E15" s="42" t="s">
        <v>31</v>
      </c>
      <c r="F15" s="42" t="s">
        <v>32</v>
      </c>
      <c r="G15" s="42" t="s">
        <v>154</v>
      </c>
      <c r="H15" s="42" t="str">
        <f>Accueil!$B$13</f>
        <v>-</v>
      </c>
      <c r="I15" s="42" t="str">
        <f>Accueil!$C$13</f>
        <v>-</v>
      </c>
      <c r="J15" s="42" t="str">
        <f>Accueil!$D$13</f>
        <v>LOA 12 Trimestres</v>
      </c>
      <c r="K15" s="42" t="str">
        <f>Accueil!$E$13</f>
        <v>LOA 16 Trimestres</v>
      </c>
      <c r="L15" s="42" t="str">
        <f>Accueil!$F$13</f>
        <v>LOA 20 Trimestres</v>
      </c>
    </row>
    <row r="16" spans="1:12" s="3" customFormat="1" ht="17.100000000000001" customHeight="1">
      <c r="E16" s="83" t="str">
        <f>"Matériel n°" &amp;$A$4</f>
        <v>Matériel n°4</v>
      </c>
      <c r="F16" s="85">
        <f>C6</f>
        <v>15</v>
      </c>
      <c r="G16" s="85"/>
      <c r="H16" s="85"/>
      <c r="I16" s="85"/>
      <c r="J16" s="85"/>
      <c r="K16" s="85"/>
      <c r="L16" s="85"/>
    </row>
    <row r="17" spans="1:12" s="3" customFormat="1" ht="17.100000000000001" customHeight="1">
      <c r="B17" s="167" t="s">
        <v>144</v>
      </c>
      <c r="C17" s="169" t="s">
        <v>156</v>
      </c>
      <c r="D17" s="171"/>
      <c r="E17" s="146" t="s">
        <v>34</v>
      </c>
      <c r="F17" s="148"/>
      <c r="G17" s="84"/>
      <c r="H17" s="40"/>
      <c r="I17" s="40"/>
      <c r="J17" s="40"/>
      <c r="K17" s="40"/>
      <c r="L17" s="40"/>
    </row>
    <row r="18" spans="1:12" s="3" customFormat="1" ht="17.100000000000001" customHeight="1">
      <c r="B18" s="168"/>
      <c r="C18" s="170"/>
      <c r="D18" s="172"/>
      <c r="E18" s="146" t="str">
        <f>IF(Accueil!$B$12="Oui","SOMME DES LOYERS LOA 4 T","-")</f>
        <v>-</v>
      </c>
      <c r="F18" s="148"/>
      <c r="G18" s="43"/>
      <c r="H18" s="85"/>
      <c r="I18" s="40"/>
      <c r="J18" s="40"/>
      <c r="K18" s="40"/>
      <c r="L18" s="40"/>
    </row>
    <row r="19" spans="1:12" s="3" customFormat="1" ht="17.100000000000001" customHeight="1">
      <c r="E19" s="146" t="str">
        <f>IF(Accueil!$C$12="Oui","SOMME DES LOYERS LOA 8 T","-")</f>
        <v>-</v>
      </c>
      <c r="F19" s="148"/>
      <c r="G19" s="43"/>
      <c r="H19" s="40"/>
      <c r="I19" s="85"/>
      <c r="J19" s="40"/>
      <c r="K19" s="40"/>
      <c r="L19" s="40"/>
    </row>
    <row r="20" spans="1:12" s="3" customFormat="1" ht="17.100000000000001" customHeight="1">
      <c r="B20" s="16" t="s">
        <v>159</v>
      </c>
      <c r="C20" s="25" t="s">
        <v>7</v>
      </c>
      <c r="D20" s="25" t="s">
        <v>8</v>
      </c>
      <c r="E20" s="146" t="str">
        <f>IF(Accueil!$D$12="Oui","SOMME DES LOYERS LOA 12 T","-")</f>
        <v>SOMME DES LOYERS LOA 12 T</v>
      </c>
      <c r="F20" s="148"/>
      <c r="G20" s="43"/>
      <c r="H20" s="40"/>
      <c r="I20" s="40"/>
      <c r="J20" s="85"/>
      <c r="K20" s="40"/>
      <c r="L20" s="40"/>
    </row>
    <row r="21" spans="1:12" s="3" customFormat="1" ht="17.100000000000001" customHeight="1">
      <c r="A21" s="156" t="s">
        <v>12</v>
      </c>
      <c r="B21" s="17" t="s">
        <v>22</v>
      </c>
      <c r="C21" s="14">
        <v>250</v>
      </c>
      <c r="D21" s="14"/>
      <c r="E21" s="146" t="str">
        <f>IF(Accueil!$E$12="Oui","SOMME DES LOYERS LOA 16 T","-")</f>
        <v>SOMME DES LOYERS LOA 16 T</v>
      </c>
      <c r="F21" s="148"/>
      <c r="G21" s="43"/>
      <c r="H21" s="40"/>
      <c r="I21" s="40"/>
      <c r="J21" s="40"/>
      <c r="K21" s="41"/>
      <c r="L21" s="40"/>
    </row>
    <row r="22" spans="1:12" s="3" customFormat="1" ht="17.100000000000001" customHeight="1">
      <c r="A22" s="157"/>
      <c r="B22" s="12" t="s">
        <v>13</v>
      </c>
      <c r="C22" s="13">
        <v>250</v>
      </c>
      <c r="D22" s="13"/>
      <c r="E22" s="146" t="str">
        <f>IF(Accueil!$F$12="Oui","SOMME DES LOYERS LOA 20 T","-")</f>
        <v>SOMME DES LOYERS LOA 20 T</v>
      </c>
      <c r="F22" s="148"/>
      <c r="G22" s="43"/>
      <c r="H22" s="40"/>
      <c r="I22" s="40"/>
      <c r="J22" s="40"/>
      <c r="K22" s="40"/>
      <c r="L22" s="83"/>
    </row>
    <row r="23" spans="1:12" s="3" customFormat="1" ht="17.100000000000001" customHeight="1">
      <c r="A23" s="16" t="s">
        <v>74</v>
      </c>
      <c r="B23" s="11" t="s">
        <v>24</v>
      </c>
      <c r="C23" s="102" t="s">
        <v>155</v>
      </c>
      <c r="D23" s="14"/>
      <c r="E23" s="36"/>
      <c r="F23" s="36"/>
      <c r="G23" s="36"/>
      <c r="H23" s="36"/>
      <c r="I23" s="36"/>
      <c r="J23" s="36"/>
      <c r="K23" s="36"/>
      <c r="L23" s="36"/>
    </row>
    <row r="24" spans="1:12" s="3" customFormat="1" ht="17.100000000000001" customHeight="1">
      <c r="A24" s="16" t="s">
        <v>77</v>
      </c>
      <c r="B24" s="11" t="s">
        <v>73</v>
      </c>
      <c r="C24" s="102" t="s">
        <v>155</v>
      </c>
      <c r="D24" s="28"/>
      <c r="E24" s="36"/>
      <c r="F24" s="36"/>
      <c r="G24" s="36"/>
      <c r="H24" s="36"/>
      <c r="I24" s="36"/>
      <c r="J24" s="36"/>
      <c r="K24" s="36"/>
      <c r="L24" s="36"/>
    </row>
    <row r="25" spans="1:12" s="3" customFormat="1" ht="17.100000000000001" customHeight="1">
      <c r="C25" s="2"/>
      <c r="D25" s="2"/>
      <c r="E25" s="36"/>
      <c r="F25" s="36"/>
      <c r="G25" s="36"/>
      <c r="H25" s="36"/>
      <c r="I25" s="36"/>
      <c r="J25" s="36"/>
      <c r="K25" s="36"/>
      <c r="L25" s="36"/>
    </row>
    <row r="26" spans="1:12" s="3" customFormat="1" ht="17.100000000000001" customHeight="1">
      <c r="B26" s="158" t="s">
        <v>25</v>
      </c>
      <c r="C26" s="159"/>
      <c r="D26" s="160"/>
      <c r="E26" s="36"/>
      <c r="F26" s="36"/>
      <c r="G26" s="36"/>
      <c r="H26" s="36"/>
      <c r="I26" s="36"/>
      <c r="J26" s="36"/>
      <c r="K26" s="36"/>
      <c r="L26" s="36"/>
    </row>
    <row r="27" spans="1:12" s="3" customFormat="1" ht="17.100000000000001" customHeight="1">
      <c r="B27" s="161"/>
      <c r="C27" s="162"/>
      <c r="D27" s="163"/>
      <c r="E27" s="36"/>
      <c r="F27" s="36"/>
      <c r="G27" s="36"/>
      <c r="H27" s="36"/>
      <c r="I27" s="36"/>
      <c r="J27" s="36"/>
      <c r="K27" s="36"/>
      <c r="L27" s="36"/>
    </row>
    <row r="28" spans="1:12" s="3" customFormat="1" ht="17.100000000000001" customHeight="1">
      <c r="B28" s="161"/>
      <c r="C28" s="162"/>
      <c r="D28" s="163"/>
      <c r="E28" s="36"/>
      <c r="F28" s="36"/>
      <c r="G28" s="36"/>
      <c r="H28" s="36"/>
      <c r="I28" s="36"/>
      <c r="J28" s="36"/>
      <c r="K28" s="36"/>
      <c r="L28" s="36"/>
    </row>
    <row r="29" spans="1:12" s="3" customFormat="1" ht="17.100000000000001" customHeight="1">
      <c r="B29" s="164"/>
      <c r="C29" s="165"/>
      <c r="D29" s="166"/>
      <c r="E29" s="36"/>
      <c r="F29" s="36"/>
      <c r="G29" s="36"/>
      <c r="H29" s="36"/>
      <c r="I29" s="36"/>
      <c r="J29" s="36"/>
      <c r="K29" s="36"/>
      <c r="L29" s="36"/>
    </row>
  </sheetData>
  <mergeCells count="26">
    <mergeCell ref="E21:F21"/>
    <mergeCell ref="B26:D29"/>
    <mergeCell ref="C5:D5"/>
    <mergeCell ref="C6:D6"/>
    <mergeCell ref="A21:A22"/>
    <mergeCell ref="E8:F8"/>
    <mergeCell ref="E9:F9"/>
    <mergeCell ref="E10:F10"/>
    <mergeCell ref="E11:F11"/>
    <mergeCell ref="E12:F12"/>
    <mergeCell ref="E17:F17"/>
    <mergeCell ref="F5:L5"/>
    <mergeCell ref="E7:L7"/>
    <mergeCell ref="E14:L14"/>
    <mergeCell ref="E22:F22"/>
    <mergeCell ref="E18:F18"/>
    <mergeCell ref="E19:F19"/>
    <mergeCell ref="E20:F20"/>
    <mergeCell ref="B1:D1"/>
    <mergeCell ref="B2:D2"/>
    <mergeCell ref="E1:L1"/>
    <mergeCell ref="E2:L2"/>
    <mergeCell ref="G4:L4"/>
    <mergeCell ref="B17:B18"/>
    <mergeCell ref="C17:C18"/>
    <mergeCell ref="D17:D18"/>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theme="7" tint="-0.499984740745262"/>
  </sheetPr>
  <dimension ref="A1:L30"/>
  <sheetViews>
    <sheetView view="pageLayout" topLeftCell="A4" workbookViewId="0">
      <selection activeCell="D21" sqref="D21"/>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7.4257812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v>5</v>
      </c>
      <c r="B4" s="4" t="str">
        <f>"MATERIEL N°" &amp;$A$4</f>
        <v>MATERIEL N°5</v>
      </c>
      <c r="C4" s="5" t="s">
        <v>10</v>
      </c>
      <c r="D4" s="5"/>
      <c r="E4" s="45" t="str">
        <f>"MATERIEL N°" &amp;$A$4</f>
        <v>MATERIEL N°5</v>
      </c>
      <c r="F4" s="37" t="s">
        <v>10</v>
      </c>
      <c r="G4" s="149"/>
      <c r="H4" s="150"/>
      <c r="I4" s="150"/>
      <c r="J4" s="150"/>
      <c r="K4" s="150"/>
      <c r="L4" s="151"/>
    </row>
    <row r="5" spans="1:12" s="3" customFormat="1" ht="17.100000000000001" customHeight="1">
      <c r="B5" s="5" t="s">
        <v>0</v>
      </c>
      <c r="C5" s="140" t="s">
        <v>71</v>
      </c>
      <c r="D5" s="140"/>
      <c r="E5" s="44" t="s">
        <v>0</v>
      </c>
      <c r="F5" s="133" t="str">
        <f>C5</f>
        <v>MFP LOCAL A3 N&amp;B</v>
      </c>
      <c r="G5" s="134"/>
      <c r="H5" s="134"/>
      <c r="I5" s="134"/>
      <c r="J5" s="134"/>
      <c r="K5" s="134"/>
      <c r="L5" s="134"/>
    </row>
    <row r="6" spans="1:12" s="3" customFormat="1" ht="17.100000000000001" customHeight="1">
      <c r="B6" s="5" t="s">
        <v>1</v>
      </c>
      <c r="C6" s="154">
        <v>2</v>
      </c>
      <c r="D6" s="155"/>
      <c r="E6" s="38"/>
      <c r="F6" s="38"/>
      <c r="G6" s="38"/>
      <c r="H6" s="36"/>
      <c r="I6" s="36"/>
      <c r="J6" s="36"/>
      <c r="K6" s="36"/>
      <c r="L6" s="36"/>
    </row>
    <row r="7" spans="1:12" s="3" customFormat="1" ht="17.100000000000001" customHeight="1">
      <c r="E7" s="146" t="s">
        <v>82</v>
      </c>
      <c r="F7" s="147"/>
      <c r="G7" s="147"/>
      <c r="H7" s="147"/>
      <c r="I7" s="147"/>
      <c r="J7" s="147"/>
      <c r="K7" s="147"/>
      <c r="L7" s="148"/>
    </row>
    <row r="8" spans="1:12" s="3" customFormat="1" ht="17.100000000000001" customHeight="1">
      <c r="B8" s="16" t="s">
        <v>9</v>
      </c>
      <c r="C8" s="29" t="s">
        <v>7</v>
      </c>
      <c r="D8" s="29"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28">
        <v>25</v>
      </c>
      <c r="D9" s="28"/>
      <c r="E9" s="130" t="str">
        <f>"Matériel n°" &amp;$A$4</f>
        <v>Matériel n°5</v>
      </c>
      <c r="F9" s="132"/>
      <c r="G9" s="85"/>
      <c r="H9" s="83"/>
      <c r="I9" s="85"/>
      <c r="J9" s="85"/>
      <c r="K9" s="85"/>
      <c r="L9" s="85"/>
    </row>
    <row r="10" spans="1:12" s="3" customFormat="1" ht="17.100000000000001" customHeight="1">
      <c r="B10" s="5" t="s">
        <v>19</v>
      </c>
      <c r="C10" s="28">
        <v>25</v>
      </c>
      <c r="D10" s="28"/>
      <c r="E10" s="130" t="s">
        <v>158</v>
      </c>
      <c r="F10" s="132"/>
      <c r="G10" s="85"/>
      <c r="H10" s="83"/>
      <c r="I10" s="85"/>
      <c r="J10" s="85"/>
      <c r="K10" s="85"/>
      <c r="L10" s="85"/>
    </row>
    <row r="11" spans="1:12" s="3" customFormat="1" ht="17.100000000000001" customHeight="1">
      <c r="B11" s="5" t="s">
        <v>18</v>
      </c>
      <c r="C11" s="28">
        <v>512</v>
      </c>
      <c r="D11" s="28"/>
      <c r="E11" s="130" t="s">
        <v>161</v>
      </c>
      <c r="F11" s="132"/>
      <c r="G11" s="85"/>
      <c r="H11" s="83"/>
      <c r="I11" s="85"/>
      <c r="J11" s="85"/>
      <c r="K11" s="85"/>
      <c r="L11" s="85"/>
    </row>
    <row r="12" spans="1:12" s="3" customFormat="1" ht="17.100000000000001" customHeight="1">
      <c r="B12" s="5" t="s">
        <v>69</v>
      </c>
      <c r="C12" s="28">
        <v>250</v>
      </c>
      <c r="D12" s="28"/>
      <c r="E12" s="130" t="s">
        <v>162</v>
      </c>
      <c r="F12" s="132"/>
      <c r="G12" s="85"/>
      <c r="H12" s="83"/>
      <c r="I12" s="85"/>
      <c r="J12" s="85"/>
      <c r="K12" s="85"/>
      <c r="L12" s="85"/>
    </row>
    <row r="13" spans="1:12" s="3" customFormat="1" ht="17.100000000000001" customHeight="1">
      <c r="B13" s="5" t="s">
        <v>4</v>
      </c>
      <c r="C13" s="28">
        <v>50</v>
      </c>
      <c r="D13" s="28"/>
      <c r="E13" s="130" t="s">
        <v>163</v>
      </c>
      <c r="F13" s="132"/>
      <c r="G13" s="85"/>
      <c r="H13" s="83"/>
      <c r="I13" s="85"/>
      <c r="J13" s="85"/>
      <c r="K13" s="85"/>
      <c r="L13" s="85"/>
    </row>
    <row r="14" spans="1:12" s="3" customFormat="1" ht="17.100000000000001" customHeight="1">
      <c r="B14" s="5" t="s">
        <v>5</v>
      </c>
      <c r="C14" s="28">
        <v>550</v>
      </c>
      <c r="D14" s="28"/>
      <c r="E14" s="130" t="s">
        <v>174</v>
      </c>
      <c r="F14" s="132"/>
      <c r="G14" s="105"/>
      <c r="H14" s="104"/>
      <c r="I14" s="105"/>
      <c r="J14" s="105"/>
      <c r="K14" s="105"/>
      <c r="L14" s="105"/>
    </row>
    <row r="15" spans="1:12" s="3" customFormat="1" ht="17.100000000000001" customHeight="1">
      <c r="E15" s="88"/>
      <c r="F15" s="88"/>
      <c r="G15" s="88"/>
      <c r="H15" s="88"/>
      <c r="I15" s="88"/>
      <c r="J15" s="88"/>
      <c r="K15" s="88"/>
      <c r="L15" s="88"/>
    </row>
    <row r="16" spans="1:12" s="3" customFormat="1" ht="17.100000000000001" customHeight="1">
      <c r="B16" s="16" t="s">
        <v>6</v>
      </c>
      <c r="C16" s="81" t="s">
        <v>11</v>
      </c>
      <c r="D16" s="81" t="s">
        <v>8</v>
      </c>
      <c r="E16" s="145" t="s">
        <v>83</v>
      </c>
      <c r="F16" s="145"/>
      <c r="G16" s="145"/>
      <c r="H16" s="145"/>
      <c r="I16" s="145"/>
      <c r="J16" s="145"/>
      <c r="K16" s="145"/>
      <c r="L16" s="145"/>
    </row>
    <row r="17" spans="1:12" s="3" customFormat="1" ht="17.100000000000001" customHeight="1">
      <c r="B17" s="167" t="s">
        <v>92</v>
      </c>
      <c r="C17" s="169" t="s">
        <v>156</v>
      </c>
      <c r="D17" s="171"/>
      <c r="E17" s="42" t="s">
        <v>31</v>
      </c>
      <c r="F17" s="42" t="s">
        <v>32</v>
      </c>
      <c r="G17" s="42" t="s">
        <v>154</v>
      </c>
      <c r="H17" s="42" t="str">
        <f>Accueil!$B$13</f>
        <v>-</v>
      </c>
      <c r="I17" s="42" t="str">
        <f>Accueil!$C$13</f>
        <v>-</v>
      </c>
      <c r="J17" s="42" t="str">
        <f>Accueil!$D$13</f>
        <v>LOA 12 Trimestres</v>
      </c>
      <c r="K17" s="42" t="str">
        <f>Accueil!$E$13</f>
        <v>LOA 16 Trimestres</v>
      </c>
      <c r="L17" s="42" t="str">
        <f>Accueil!$F$13</f>
        <v>LOA 20 Trimestres</v>
      </c>
    </row>
    <row r="18" spans="1:12" s="3" customFormat="1" ht="17.100000000000001" customHeight="1">
      <c r="B18" s="168"/>
      <c r="C18" s="170"/>
      <c r="D18" s="172"/>
      <c r="E18" s="83" t="str">
        <f>"Matériel n°" &amp;$A$4</f>
        <v>Matériel n°5</v>
      </c>
      <c r="F18" s="85">
        <f>C6</f>
        <v>2</v>
      </c>
      <c r="G18" s="85"/>
      <c r="H18" s="85"/>
      <c r="I18" s="85"/>
      <c r="J18" s="85"/>
      <c r="K18" s="85"/>
      <c r="L18" s="85"/>
    </row>
    <row r="19" spans="1:12" s="3" customFormat="1" ht="17.100000000000001" customHeight="1">
      <c r="B19" s="16" t="s">
        <v>159</v>
      </c>
      <c r="C19" s="29" t="s">
        <v>7</v>
      </c>
      <c r="D19" s="29" t="s">
        <v>8</v>
      </c>
      <c r="E19" s="100" t="s">
        <v>158</v>
      </c>
      <c r="F19" s="85">
        <v>2</v>
      </c>
      <c r="G19" s="85"/>
      <c r="H19" s="85"/>
      <c r="I19" s="85"/>
      <c r="J19" s="85"/>
      <c r="K19" s="85"/>
      <c r="L19" s="85"/>
    </row>
    <row r="20" spans="1:12" s="3" customFormat="1" ht="17.100000000000001" customHeight="1">
      <c r="A20" s="156" t="s">
        <v>12</v>
      </c>
      <c r="B20" s="37" t="s">
        <v>69</v>
      </c>
      <c r="C20" s="57">
        <v>250</v>
      </c>
      <c r="D20" s="28"/>
      <c r="E20" s="146" t="s">
        <v>34</v>
      </c>
      <c r="F20" s="148"/>
      <c r="G20" s="84"/>
      <c r="H20" s="40"/>
      <c r="I20" s="40"/>
      <c r="J20" s="40"/>
      <c r="K20" s="40"/>
      <c r="L20" s="40"/>
    </row>
    <row r="21" spans="1:12" s="3" customFormat="1" ht="17.100000000000001" customHeight="1">
      <c r="A21" s="157"/>
      <c r="B21" s="39" t="s">
        <v>13</v>
      </c>
      <c r="C21" s="57">
        <v>500</v>
      </c>
      <c r="D21" s="28"/>
      <c r="E21" s="146" t="str">
        <f>IF(Accueil!$B$12="Oui","SOMME DES LOYERS LOA 4 T","-")</f>
        <v>-</v>
      </c>
      <c r="F21" s="148"/>
      <c r="G21" s="43"/>
      <c r="H21" s="85"/>
      <c r="I21" s="40"/>
      <c r="J21" s="40"/>
      <c r="K21" s="40"/>
      <c r="L21" s="40"/>
    </row>
    <row r="22" spans="1:12" s="3" customFormat="1" ht="17.100000000000001" customHeight="1">
      <c r="A22" s="16" t="s">
        <v>74</v>
      </c>
      <c r="B22" s="5" t="s">
        <v>24</v>
      </c>
      <c r="C22" s="102" t="s">
        <v>155</v>
      </c>
      <c r="D22" s="28"/>
      <c r="E22" s="146" t="str">
        <f>IF(Accueil!$C$12="Oui","SOMME DES LOYERS LOA 8 T","-")</f>
        <v>-</v>
      </c>
      <c r="F22" s="148"/>
      <c r="G22" s="43"/>
      <c r="H22" s="40"/>
      <c r="I22" s="85"/>
      <c r="J22" s="40"/>
      <c r="K22" s="40"/>
      <c r="L22" s="40"/>
    </row>
    <row r="23" spans="1:12" s="3" customFormat="1" ht="17.100000000000001" customHeight="1">
      <c r="A23" s="16" t="s">
        <v>77</v>
      </c>
      <c r="B23" s="5" t="s">
        <v>73</v>
      </c>
      <c r="C23" s="102" t="s">
        <v>155</v>
      </c>
      <c r="D23" s="28"/>
      <c r="E23" s="146" t="str">
        <f>IF(Accueil!$D$12="Oui","SOMME DES LOYERS LOA 12 T","-")</f>
        <v>SOMME DES LOYERS LOA 12 T</v>
      </c>
      <c r="F23" s="148"/>
      <c r="G23" s="43"/>
      <c r="H23" s="40"/>
      <c r="I23" s="40"/>
      <c r="J23" s="85"/>
      <c r="K23" s="40"/>
      <c r="L23" s="40"/>
    </row>
    <row r="24" spans="1:12" s="3" customFormat="1" ht="17.100000000000001" customHeight="1">
      <c r="A24" s="16" t="s">
        <v>114</v>
      </c>
      <c r="B24" s="37" t="s">
        <v>171</v>
      </c>
      <c r="C24" s="101" t="s">
        <v>164</v>
      </c>
      <c r="D24" s="28"/>
      <c r="E24" s="146" t="str">
        <f>IF(Accueil!$E$12="Oui","SOMME DES LOYERS LOA 16 T","-")</f>
        <v>SOMME DES LOYERS LOA 16 T</v>
      </c>
      <c r="F24" s="148"/>
      <c r="G24" s="43"/>
      <c r="H24" s="40"/>
      <c r="I24" s="40"/>
      <c r="J24" s="40"/>
      <c r="K24" s="41"/>
      <c r="L24" s="40"/>
    </row>
    <row r="25" spans="1:12" s="3" customFormat="1" ht="17.100000000000001" customHeight="1">
      <c r="A25" s="16" t="s">
        <v>172</v>
      </c>
      <c r="B25" s="37" t="s">
        <v>173</v>
      </c>
      <c r="C25" s="102" t="s">
        <v>155</v>
      </c>
      <c r="D25" s="105"/>
      <c r="E25" s="146" t="str">
        <f>IF(Accueil!$F$12="Oui","SOMME DES LOYERS LOA 20 T","-")</f>
        <v>SOMME DES LOYERS LOA 20 T</v>
      </c>
      <c r="F25" s="148"/>
      <c r="G25" s="43"/>
      <c r="H25" s="40"/>
      <c r="I25" s="40"/>
      <c r="J25" s="40"/>
      <c r="K25" s="40"/>
      <c r="L25" s="83"/>
    </row>
    <row r="26" spans="1:12" s="3" customFormat="1" ht="17.100000000000001" customHeight="1">
      <c r="B26" s="158" t="s">
        <v>25</v>
      </c>
      <c r="C26" s="173"/>
      <c r="D26" s="174"/>
      <c r="E26" s="36"/>
      <c r="F26" s="36"/>
      <c r="G26" s="36"/>
      <c r="H26" s="36"/>
      <c r="I26" s="36"/>
      <c r="J26" s="36"/>
      <c r="K26" s="36"/>
      <c r="L26" s="36"/>
    </row>
    <row r="27" spans="1:12" s="3" customFormat="1" ht="17.100000000000001" customHeight="1">
      <c r="B27" s="175"/>
      <c r="C27" s="176"/>
      <c r="D27" s="177"/>
      <c r="E27" s="36"/>
      <c r="F27" s="36"/>
      <c r="G27" s="36"/>
      <c r="H27" s="36"/>
      <c r="I27" s="36"/>
      <c r="J27" s="36"/>
      <c r="K27" s="36"/>
      <c r="L27" s="36"/>
    </row>
    <row r="28" spans="1:12" s="3" customFormat="1" ht="17.100000000000001" customHeight="1">
      <c r="B28" s="175"/>
      <c r="C28" s="176"/>
      <c r="D28" s="177"/>
      <c r="E28" s="36"/>
      <c r="F28" s="36"/>
      <c r="G28" s="36"/>
      <c r="H28" s="36"/>
      <c r="I28" s="36"/>
      <c r="J28" s="36"/>
      <c r="K28" s="36"/>
      <c r="L28" s="36"/>
    </row>
    <row r="29" spans="1:12" s="3" customFormat="1" ht="17.100000000000001" customHeight="1">
      <c r="B29" s="178"/>
      <c r="C29" s="179"/>
      <c r="D29" s="180"/>
      <c r="E29" s="36"/>
      <c r="F29" s="36"/>
      <c r="G29" s="36"/>
      <c r="H29" s="36"/>
      <c r="I29" s="36"/>
      <c r="J29" s="36"/>
      <c r="K29" s="36"/>
      <c r="L29" s="36"/>
    </row>
    <row r="30" spans="1:12">
      <c r="E30" s="36"/>
      <c r="F30" s="36"/>
      <c r="G30" s="36"/>
      <c r="H30" s="36"/>
      <c r="I30" s="36"/>
      <c r="J30" s="36"/>
      <c r="K30" s="36"/>
      <c r="L30" s="36"/>
    </row>
  </sheetData>
  <mergeCells count="28">
    <mergeCell ref="B1:D1"/>
    <mergeCell ref="B2:D2"/>
    <mergeCell ref="E10:F10"/>
    <mergeCell ref="E11:F11"/>
    <mergeCell ref="A20:A21"/>
    <mergeCell ref="E1:L1"/>
    <mergeCell ref="E2:L2"/>
    <mergeCell ref="G4:L4"/>
    <mergeCell ref="B17:B18"/>
    <mergeCell ref="C17:C18"/>
    <mergeCell ref="D17:D18"/>
    <mergeCell ref="E14:F14"/>
    <mergeCell ref="B26:D29"/>
    <mergeCell ref="C5:D5"/>
    <mergeCell ref="C6:D6"/>
    <mergeCell ref="E25:F25"/>
    <mergeCell ref="E22:F22"/>
    <mergeCell ref="E23:F23"/>
    <mergeCell ref="E24:F24"/>
    <mergeCell ref="F5:L5"/>
    <mergeCell ref="E7:L7"/>
    <mergeCell ref="E16:L16"/>
    <mergeCell ref="E12:F12"/>
    <mergeCell ref="E13:F13"/>
    <mergeCell ref="E20:F20"/>
    <mergeCell ref="E21:F21"/>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7" tint="-0.499984740745262"/>
  </sheetPr>
  <dimension ref="A1:L32"/>
  <sheetViews>
    <sheetView view="pageLayout" topLeftCell="A7" workbookViewId="0">
      <selection activeCell="B30" sqref="B30:D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8.14062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c r="B4" s="4" t="str">
        <f>"MATERIEL N°" &amp;$A$4</f>
        <v>MATERIEL N°</v>
      </c>
      <c r="C4" s="5" t="s">
        <v>10</v>
      </c>
      <c r="D4" s="5"/>
      <c r="E4" s="45" t="str">
        <f>"MATERIEL N°" &amp;$A$4</f>
        <v>MATERIEL N°</v>
      </c>
      <c r="F4" s="37" t="s">
        <v>10</v>
      </c>
      <c r="G4" s="149"/>
      <c r="H4" s="150"/>
      <c r="I4" s="150"/>
      <c r="J4" s="150"/>
      <c r="K4" s="150"/>
      <c r="L4" s="151"/>
    </row>
    <row r="5" spans="1:12" s="3" customFormat="1" ht="17.100000000000001" customHeight="1">
      <c r="B5" s="5" t="s">
        <v>0</v>
      </c>
      <c r="C5" s="140" t="s">
        <v>21</v>
      </c>
      <c r="D5" s="140"/>
      <c r="E5" s="44" t="s">
        <v>0</v>
      </c>
      <c r="F5" s="133" t="str">
        <f>C5</f>
        <v>MFP LOCAL A3  COULEUR</v>
      </c>
      <c r="G5" s="134"/>
      <c r="H5" s="134"/>
      <c r="I5" s="134"/>
      <c r="J5" s="134"/>
      <c r="K5" s="134"/>
      <c r="L5" s="134"/>
    </row>
    <row r="6" spans="1:12" s="3" customFormat="1" ht="17.100000000000001" customHeight="1">
      <c r="B6" s="5" t="s">
        <v>1</v>
      </c>
      <c r="C6" s="154"/>
      <c r="D6" s="155"/>
      <c r="E6" s="38"/>
      <c r="F6" s="38"/>
      <c r="G6" s="38"/>
      <c r="H6" s="36"/>
      <c r="I6" s="36"/>
      <c r="J6" s="36"/>
      <c r="K6" s="36"/>
      <c r="L6" s="36"/>
    </row>
    <row r="7" spans="1:12" s="3" customFormat="1" ht="17.100000000000001" customHeight="1">
      <c r="E7" s="146" t="s">
        <v>82</v>
      </c>
      <c r="F7" s="147"/>
      <c r="G7" s="147"/>
      <c r="H7" s="147"/>
      <c r="I7" s="147"/>
      <c r="J7" s="147"/>
      <c r="K7" s="147"/>
      <c r="L7" s="148"/>
    </row>
    <row r="8" spans="1:12" s="3" customFormat="1" ht="17.100000000000001" customHeight="1">
      <c r="B8" s="16" t="s">
        <v>9</v>
      </c>
      <c r="C8" s="29" t="s">
        <v>7</v>
      </c>
      <c r="D8" s="29"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28">
        <v>25</v>
      </c>
      <c r="D9" s="28"/>
      <c r="E9" s="130" t="str">
        <f>"Matériel n°" &amp;$A$4</f>
        <v>Matériel n°</v>
      </c>
      <c r="F9" s="132"/>
      <c r="G9" s="85"/>
      <c r="H9" s="83"/>
      <c r="I9" s="85"/>
      <c r="J9" s="85"/>
      <c r="K9" s="85"/>
      <c r="L9" s="85"/>
    </row>
    <row r="10" spans="1:12" s="3" customFormat="1" ht="17.100000000000001" customHeight="1">
      <c r="B10" s="5" t="s">
        <v>16</v>
      </c>
      <c r="C10" s="28">
        <v>25</v>
      </c>
      <c r="D10" s="28"/>
      <c r="E10" s="130" t="s">
        <v>158</v>
      </c>
      <c r="F10" s="132"/>
      <c r="G10" s="85"/>
      <c r="H10" s="83"/>
      <c r="I10" s="85"/>
      <c r="J10" s="85"/>
      <c r="K10" s="85"/>
      <c r="L10" s="85"/>
    </row>
    <row r="11" spans="1:12" s="3" customFormat="1" ht="17.100000000000001" customHeight="1">
      <c r="B11" s="5" t="s">
        <v>19</v>
      </c>
      <c r="C11" s="28">
        <v>25</v>
      </c>
      <c r="D11" s="28"/>
      <c r="E11" s="130" t="s">
        <v>161</v>
      </c>
      <c r="F11" s="132"/>
      <c r="G11" s="85"/>
      <c r="H11" s="83"/>
      <c r="I11" s="85"/>
      <c r="J11" s="85"/>
      <c r="K11" s="85"/>
      <c r="L11" s="85"/>
    </row>
    <row r="12" spans="1:12" s="3" customFormat="1" ht="17.100000000000001" customHeight="1">
      <c r="B12" s="5" t="s">
        <v>18</v>
      </c>
      <c r="C12" s="28">
        <v>512</v>
      </c>
      <c r="D12" s="28"/>
      <c r="E12" s="130" t="s">
        <v>162</v>
      </c>
      <c r="F12" s="132"/>
      <c r="G12" s="85"/>
      <c r="H12" s="83"/>
      <c r="I12" s="85"/>
      <c r="J12" s="85"/>
      <c r="K12" s="85"/>
      <c r="L12" s="85"/>
    </row>
    <row r="13" spans="1:12" s="3" customFormat="1" ht="17.100000000000001" customHeight="1">
      <c r="B13" s="5" t="s">
        <v>69</v>
      </c>
      <c r="C13" s="28">
        <v>250</v>
      </c>
      <c r="D13" s="28"/>
      <c r="E13" s="130" t="s">
        <v>163</v>
      </c>
      <c r="F13" s="132"/>
      <c r="G13" s="85"/>
      <c r="H13" s="83"/>
      <c r="I13" s="85"/>
      <c r="J13" s="85"/>
      <c r="K13" s="85"/>
      <c r="L13" s="85"/>
    </row>
    <row r="14" spans="1:12" s="3" customFormat="1" ht="17.100000000000001" customHeight="1">
      <c r="B14" s="5" t="s">
        <v>4</v>
      </c>
      <c r="C14" s="28">
        <v>50</v>
      </c>
      <c r="D14" s="28"/>
      <c r="E14" s="88"/>
      <c r="F14" s="88"/>
      <c r="G14" s="88"/>
      <c r="H14" s="88"/>
      <c r="I14" s="88"/>
      <c r="J14" s="88"/>
      <c r="K14" s="88"/>
      <c r="L14" s="88"/>
    </row>
    <row r="15" spans="1:12" s="3" customFormat="1" ht="17.100000000000001" customHeight="1">
      <c r="B15" s="5" t="s">
        <v>5</v>
      </c>
      <c r="C15" s="28">
        <v>550</v>
      </c>
      <c r="D15" s="28"/>
      <c r="E15" s="36"/>
      <c r="F15" s="36"/>
      <c r="G15" s="36"/>
      <c r="H15" s="36"/>
      <c r="I15" s="36"/>
      <c r="J15" s="36"/>
      <c r="K15" s="36"/>
      <c r="L15" s="36"/>
    </row>
    <row r="16" spans="1:12" s="3" customFormat="1" ht="17.100000000000001" customHeight="1">
      <c r="E16" s="36"/>
      <c r="F16" s="36"/>
      <c r="G16" s="36"/>
      <c r="H16" s="36"/>
      <c r="I16" s="36"/>
      <c r="J16" s="36"/>
      <c r="K16" s="36"/>
      <c r="L16" s="36"/>
    </row>
    <row r="17" spans="1:12" s="3" customFormat="1" ht="17.100000000000001" customHeight="1">
      <c r="B17" s="16" t="s">
        <v>6</v>
      </c>
      <c r="C17" s="81" t="s">
        <v>11</v>
      </c>
      <c r="D17" s="81" t="s">
        <v>8</v>
      </c>
      <c r="E17" s="36"/>
      <c r="F17" s="36"/>
      <c r="G17" s="36"/>
      <c r="H17" s="36"/>
      <c r="I17" s="36"/>
      <c r="J17" s="36"/>
      <c r="K17" s="36"/>
      <c r="L17" s="36"/>
    </row>
    <row r="18" spans="1:12" s="3" customFormat="1" ht="17.100000000000001" customHeight="1">
      <c r="B18" s="167" t="s">
        <v>92</v>
      </c>
      <c r="C18" s="169" t="s">
        <v>156</v>
      </c>
      <c r="D18" s="171"/>
      <c r="E18" s="36"/>
      <c r="F18" s="36"/>
      <c r="G18" s="36"/>
      <c r="H18" s="36"/>
      <c r="I18" s="36"/>
      <c r="J18" s="36"/>
      <c r="K18" s="36"/>
      <c r="L18" s="36"/>
    </row>
    <row r="19" spans="1:12" s="3" customFormat="1" ht="17.100000000000001" customHeight="1">
      <c r="B19" s="168"/>
      <c r="C19" s="170"/>
      <c r="D19" s="172"/>
      <c r="E19" s="36"/>
      <c r="F19" s="36"/>
      <c r="G19" s="36"/>
      <c r="H19" s="36"/>
      <c r="I19" s="36"/>
      <c r="J19" s="36"/>
      <c r="K19" s="36"/>
      <c r="L19" s="36"/>
    </row>
    <row r="20" spans="1:12" s="3" customFormat="1" ht="17.100000000000001" customHeight="1">
      <c r="B20" s="167" t="s">
        <v>144</v>
      </c>
      <c r="C20" s="169" t="s">
        <v>156</v>
      </c>
      <c r="D20" s="171"/>
      <c r="E20"/>
      <c r="F20"/>
      <c r="G20"/>
      <c r="H20"/>
      <c r="I20"/>
      <c r="J20"/>
      <c r="K20"/>
      <c r="L20"/>
    </row>
    <row r="21" spans="1:12" s="3" customFormat="1" ht="17.100000000000001" customHeight="1">
      <c r="B21" s="168"/>
      <c r="C21" s="170"/>
      <c r="D21" s="172"/>
      <c r="E21"/>
      <c r="F21"/>
      <c r="G21"/>
      <c r="H21"/>
      <c r="I21"/>
      <c r="J21"/>
      <c r="K21"/>
      <c r="L21"/>
    </row>
    <row r="22" spans="1:12" s="3" customFormat="1" ht="17.100000000000001" customHeight="1">
      <c r="E22"/>
      <c r="F22"/>
      <c r="G22"/>
      <c r="H22"/>
      <c r="I22"/>
      <c r="J22"/>
      <c r="K22"/>
      <c r="L22"/>
    </row>
    <row r="23" spans="1:12" s="3" customFormat="1" ht="17.100000000000001" customHeight="1">
      <c r="B23" s="16" t="s">
        <v>159</v>
      </c>
      <c r="C23" s="29" t="s">
        <v>7</v>
      </c>
      <c r="D23" s="29" t="s">
        <v>8</v>
      </c>
      <c r="E23"/>
      <c r="F23"/>
      <c r="G23"/>
      <c r="H23"/>
      <c r="I23"/>
      <c r="J23"/>
      <c r="K23"/>
      <c r="L23"/>
    </row>
    <row r="24" spans="1:12" s="3" customFormat="1" ht="17.100000000000001" customHeight="1">
      <c r="A24" s="156" t="s">
        <v>12</v>
      </c>
      <c r="B24" s="37" t="s">
        <v>69</v>
      </c>
      <c r="C24" s="57">
        <v>250</v>
      </c>
      <c r="D24" s="28"/>
      <c r="E24"/>
      <c r="F24"/>
      <c r="G24"/>
      <c r="H24"/>
      <c r="I24"/>
      <c r="J24"/>
      <c r="K24"/>
      <c r="L24"/>
    </row>
    <row r="25" spans="1:12" s="3" customFormat="1" ht="17.100000000000001" customHeight="1">
      <c r="A25" s="157"/>
      <c r="B25" s="39" t="s">
        <v>13</v>
      </c>
      <c r="C25" s="57">
        <v>500</v>
      </c>
      <c r="D25" s="28"/>
      <c r="E25"/>
      <c r="F25"/>
      <c r="G25"/>
      <c r="H25"/>
      <c r="I25"/>
      <c r="J25"/>
      <c r="K25"/>
      <c r="L25"/>
    </row>
    <row r="26" spans="1:12" s="3" customFormat="1" ht="17.100000000000001" customHeight="1">
      <c r="A26" s="16" t="s">
        <v>74</v>
      </c>
      <c r="B26" s="5" t="s">
        <v>24</v>
      </c>
      <c r="C26" s="102" t="s">
        <v>155</v>
      </c>
      <c r="D26" s="28"/>
      <c r="E26"/>
      <c r="F26"/>
      <c r="G26"/>
      <c r="H26"/>
      <c r="I26"/>
      <c r="J26"/>
      <c r="K26"/>
      <c r="L26"/>
    </row>
    <row r="27" spans="1:12" s="3" customFormat="1" ht="17.100000000000001" customHeight="1">
      <c r="A27" s="16" t="s">
        <v>77</v>
      </c>
      <c r="B27" s="5" t="s">
        <v>73</v>
      </c>
      <c r="C27" s="102" t="s">
        <v>155</v>
      </c>
      <c r="D27" s="28"/>
      <c r="E27"/>
      <c r="F27"/>
      <c r="G27"/>
      <c r="H27"/>
      <c r="I27"/>
      <c r="J27"/>
      <c r="K27"/>
      <c r="L27"/>
    </row>
    <row r="28" spans="1:12" s="3" customFormat="1" ht="17.100000000000001" customHeight="1">
      <c r="A28" s="16" t="s">
        <v>114</v>
      </c>
      <c r="B28" s="5" t="s">
        <v>80</v>
      </c>
      <c r="C28" s="101" t="s">
        <v>164</v>
      </c>
      <c r="D28" s="28"/>
      <c r="E28"/>
      <c r="F28"/>
      <c r="G28"/>
      <c r="H28"/>
      <c r="I28"/>
      <c r="J28"/>
      <c r="K28"/>
      <c r="L28"/>
    </row>
    <row r="29" spans="1:12" s="3" customFormat="1" ht="17.100000000000001" customHeight="1">
      <c r="E29"/>
      <c r="F29"/>
      <c r="G29"/>
      <c r="H29"/>
      <c r="I29"/>
      <c r="J29"/>
      <c r="K29"/>
      <c r="L29"/>
    </row>
    <row r="30" spans="1:12" s="3" customFormat="1" ht="17.100000000000001" customHeight="1">
      <c r="B30" s="181" t="s">
        <v>179</v>
      </c>
      <c r="C30" s="182"/>
      <c r="D30" s="183"/>
      <c r="E30"/>
      <c r="F30"/>
      <c r="G30"/>
      <c r="H30"/>
      <c r="I30"/>
      <c r="J30"/>
      <c r="K30"/>
      <c r="L30"/>
    </row>
    <row r="31" spans="1:12" s="3" customFormat="1" ht="17.100000000000001" customHeight="1">
      <c r="B31" s="184"/>
      <c r="C31" s="185"/>
      <c r="D31" s="186"/>
      <c r="E31"/>
      <c r="F31"/>
      <c r="G31"/>
      <c r="H31"/>
      <c r="I31"/>
      <c r="J31"/>
      <c r="K31"/>
      <c r="L31"/>
    </row>
    <row r="32" spans="1:12" s="3" customFormat="1" ht="17.100000000000001" customHeight="1">
      <c r="B32" s="187"/>
      <c r="C32" s="188"/>
      <c r="D32" s="189"/>
      <c r="E32"/>
      <c r="F32"/>
      <c r="G32"/>
      <c r="H32"/>
      <c r="I32"/>
      <c r="J32"/>
      <c r="K32"/>
      <c r="L32"/>
    </row>
  </sheetData>
  <mergeCells count="23">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B30:D32"/>
    <mergeCell ref="C5:D5"/>
    <mergeCell ref="C6:D6"/>
    <mergeCell ref="F5:L5"/>
    <mergeCell ref="E7:L7"/>
    <mergeCell ref="E12:F12"/>
    <mergeCell ref="E13:F1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theme="7" tint="-0.499984740745262"/>
  </sheetPr>
  <dimension ref="A1:L32"/>
  <sheetViews>
    <sheetView view="pageLayout" topLeftCell="A13" workbookViewId="0">
      <selection activeCell="G36" sqref="G36"/>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6.5703125" customWidth="1"/>
  </cols>
  <sheetData>
    <row r="1" spans="1:12" s="3" customFormat="1" ht="17.100000000000001" customHeight="1">
      <c r="B1" s="138" t="str">
        <f>Accueil!A7</f>
        <v>AO/FENELON-1</v>
      </c>
      <c r="C1" s="138"/>
      <c r="D1" s="138"/>
      <c r="E1" s="138" t="str">
        <f>Accueil!A7</f>
        <v>AO/FENELON-1</v>
      </c>
      <c r="F1" s="138"/>
      <c r="G1" s="138"/>
      <c r="H1" s="138"/>
      <c r="I1" s="138"/>
      <c r="J1" s="138"/>
      <c r="K1" s="138"/>
      <c r="L1" s="138"/>
    </row>
    <row r="2" spans="1:12" s="3" customFormat="1" ht="17.100000000000001" customHeight="1">
      <c r="B2" s="139" t="s">
        <v>23</v>
      </c>
      <c r="C2" s="139"/>
      <c r="D2" s="139"/>
      <c r="E2" s="139" t="s">
        <v>27</v>
      </c>
      <c r="F2" s="139"/>
      <c r="G2" s="139"/>
      <c r="H2" s="139"/>
      <c r="I2" s="139"/>
      <c r="J2" s="139"/>
      <c r="K2" s="139"/>
      <c r="L2" s="139"/>
    </row>
    <row r="3" spans="1:12" s="3" customFormat="1" ht="17.100000000000001" customHeight="1" thickBot="1">
      <c r="E3" s="36"/>
      <c r="F3" s="36"/>
      <c r="G3" s="36"/>
      <c r="H3" s="36"/>
      <c r="I3" s="36"/>
      <c r="J3" s="36"/>
      <c r="K3" s="36"/>
      <c r="L3" s="36"/>
    </row>
    <row r="4" spans="1:12" s="3" customFormat="1" ht="17.100000000000001" customHeight="1" thickBot="1">
      <c r="A4" s="35"/>
      <c r="B4" s="4" t="str">
        <f>"MATERIEL N°" &amp;$A$4</f>
        <v>MATERIEL N°</v>
      </c>
      <c r="C4" s="5" t="s">
        <v>10</v>
      </c>
      <c r="D4" s="5"/>
      <c r="E4" s="45" t="str">
        <f>"MATERIEL N°" &amp;$A$4</f>
        <v>MATERIEL N°</v>
      </c>
      <c r="F4" s="37" t="s">
        <v>10</v>
      </c>
      <c r="G4" s="149"/>
      <c r="H4" s="150"/>
      <c r="I4" s="150"/>
      <c r="J4" s="150"/>
      <c r="K4" s="150"/>
      <c r="L4" s="151"/>
    </row>
    <row r="5" spans="1:12" s="3" customFormat="1" ht="17.100000000000001" customHeight="1">
      <c r="B5" s="5" t="s">
        <v>0</v>
      </c>
      <c r="C5" s="140" t="s">
        <v>152</v>
      </c>
      <c r="D5" s="140"/>
      <c r="E5" s="44" t="s">
        <v>0</v>
      </c>
      <c r="F5" s="133" t="str">
        <f>C5</f>
        <v>MFP DEPARTEMENTAL A3 N&amp;B 35ppm</v>
      </c>
      <c r="G5" s="134"/>
      <c r="H5" s="134"/>
      <c r="I5" s="134"/>
      <c r="J5" s="134"/>
      <c r="K5" s="134"/>
      <c r="L5" s="134"/>
    </row>
    <row r="6" spans="1:12" s="3" customFormat="1" ht="17.100000000000001" customHeight="1">
      <c r="B6" s="5" t="s">
        <v>1</v>
      </c>
      <c r="C6" s="154"/>
      <c r="D6" s="155"/>
      <c r="E6" s="38"/>
      <c r="F6" s="38"/>
      <c r="G6" s="38"/>
      <c r="H6" s="36"/>
      <c r="I6" s="36"/>
      <c r="J6" s="36"/>
      <c r="K6" s="36"/>
      <c r="L6" s="36"/>
    </row>
    <row r="7" spans="1:12" s="3" customFormat="1" ht="17.100000000000001" customHeight="1">
      <c r="E7" s="146" t="s">
        <v>82</v>
      </c>
      <c r="F7" s="147"/>
      <c r="G7" s="147"/>
      <c r="H7" s="147"/>
      <c r="I7" s="147"/>
      <c r="J7" s="147"/>
      <c r="K7" s="147"/>
      <c r="L7" s="148"/>
    </row>
    <row r="8" spans="1:12" s="3" customFormat="1" ht="17.100000000000001" customHeight="1">
      <c r="B8" s="16" t="s">
        <v>9</v>
      </c>
      <c r="C8" s="25" t="s">
        <v>7</v>
      </c>
      <c r="D8" s="25" t="s">
        <v>8</v>
      </c>
      <c r="E8" s="152" t="s">
        <v>30</v>
      </c>
      <c r="F8" s="153"/>
      <c r="G8" s="42" t="s">
        <v>154</v>
      </c>
      <c r="H8" s="42" t="str">
        <f>Accueil!$B$13</f>
        <v>-</v>
      </c>
      <c r="I8" s="42" t="str">
        <f>Accueil!$C$13</f>
        <v>-</v>
      </c>
      <c r="J8" s="42" t="str">
        <f>Accueil!$D$13</f>
        <v>LOA 12 Trimestres</v>
      </c>
      <c r="K8" s="42" t="str">
        <f>Accueil!$E$13</f>
        <v>LOA 16 Trimestres</v>
      </c>
      <c r="L8" s="42" t="str">
        <f>Accueil!$F$13</f>
        <v>LOA 20 Trimestres</v>
      </c>
    </row>
    <row r="9" spans="1:12" s="3" customFormat="1" ht="17.100000000000001" customHeight="1">
      <c r="B9" s="17" t="s">
        <v>3</v>
      </c>
      <c r="C9" s="14">
        <v>35</v>
      </c>
      <c r="D9" s="14"/>
      <c r="E9" s="130" t="str">
        <f>"Matériel n°" &amp;$A$4</f>
        <v>Matériel n°</v>
      </c>
      <c r="F9" s="132"/>
      <c r="G9" s="85"/>
      <c r="H9" s="83"/>
      <c r="I9" s="85"/>
      <c r="J9" s="85"/>
      <c r="K9" s="85"/>
      <c r="L9" s="85"/>
    </row>
    <row r="10" spans="1:12" s="3" customFormat="1" ht="17.100000000000001" customHeight="1">
      <c r="B10" s="5" t="s">
        <v>19</v>
      </c>
      <c r="C10" s="14">
        <v>35</v>
      </c>
      <c r="D10" s="14"/>
      <c r="E10" s="130" t="s">
        <v>158</v>
      </c>
      <c r="F10" s="132"/>
      <c r="G10" s="85"/>
      <c r="H10" s="83"/>
      <c r="I10" s="85"/>
      <c r="J10" s="85"/>
      <c r="K10" s="85"/>
      <c r="L10" s="85"/>
    </row>
    <row r="11" spans="1:12" s="3" customFormat="1" ht="17.100000000000001" customHeight="1">
      <c r="B11" s="5" t="s">
        <v>18</v>
      </c>
      <c r="C11" s="14">
        <v>1024</v>
      </c>
      <c r="D11" s="14"/>
      <c r="E11" s="130" t="s">
        <v>161</v>
      </c>
      <c r="F11" s="132"/>
      <c r="G11" s="85"/>
      <c r="H11" s="83"/>
      <c r="I11" s="85"/>
      <c r="J11" s="85"/>
      <c r="K11" s="85"/>
      <c r="L11" s="85"/>
    </row>
    <row r="12" spans="1:12" s="3" customFormat="1" ht="17.100000000000001" customHeight="1">
      <c r="B12" s="5" t="s">
        <v>69</v>
      </c>
      <c r="C12" s="14">
        <v>500</v>
      </c>
      <c r="D12" s="14"/>
      <c r="E12" s="130" t="s">
        <v>162</v>
      </c>
      <c r="F12" s="132"/>
      <c r="G12" s="85"/>
      <c r="H12" s="83"/>
      <c r="I12" s="85"/>
      <c r="J12" s="85"/>
      <c r="K12" s="85"/>
      <c r="L12" s="85"/>
    </row>
    <row r="13" spans="1:12" s="3" customFormat="1" ht="17.100000000000001" customHeight="1">
      <c r="B13" s="5" t="s">
        <v>4</v>
      </c>
      <c r="C13" s="14">
        <v>100</v>
      </c>
      <c r="D13" s="14"/>
      <c r="E13" s="130" t="s">
        <v>163</v>
      </c>
      <c r="F13" s="132"/>
      <c r="G13" s="85"/>
      <c r="H13" s="83"/>
      <c r="I13" s="85"/>
      <c r="J13" s="85"/>
      <c r="K13" s="85"/>
      <c r="L13" s="85"/>
    </row>
    <row r="14" spans="1:12" s="3" customFormat="1" ht="17.100000000000001" customHeight="1">
      <c r="B14" s="5" t="s">
        <v>5</v>
      </c>
      <c r="C14" s="14">
        <v>1100</v>
      </c>
      <c r="D14" s="14"/>
      <c r="E14" s="88"/>
      <c r="F14" s="88"/>
      <c r="G14" s="88"/>
      <c r="H14" s="88"/>
      <c r="I14" s="88"/>
      <c r="J14" s="88"/>
      <c r="K14" s="88"/>
      <c r="L14" s="88"/>
    </row>
    <row r="15" spans="1:12" s="3" customFormat="1" ht="17.100000000000001" customHeight="1">
      <c r="E15" s="36"/>
      <c r="F15" s="36"/>
      <c r="G15" s="36"/>
      <c r="H15" s="36"/>
      <c r="I15" s="36"/>
      <c r="J15" s="36"/>
      <c r="K15" s="36"/>
      <c r="L15" s="36"/>
    </row>
    <row r="16" spans="1:12" s="3" customFormat="1" ht="17.100000000000001" customHeight="1">
      <c r="B16" s="16" t="s">
        <v>6</v>
      </c>
      <c r="C16" s="81" t="s">
        <v>11</v>
      </c>
      <c r="D16" s="81" t="s">
        <v>8</v>
      </c>
      <c r="E16" s="36"/>
      <c r="F16" s="36"/>
      <c r="G16" s="36"/>
      <c r="H16" s="36"/>
      <c r="I16" s="36"/>
      <c r="J16" s="36"/>
      <c r="K16" s="36"/>
      <c r="L16" s="36"/>
    </row>
    <row r="17" spans="1:12" s="3" customFormat="1" ht="17.100000000000001" customHeight="1">
      <c r="B17" s="167" t="s">
        <v>92</v>
      </c>
      <c r="C17" s="169" t="s">
        <v>156</v>
      </c>
      <c r="D17" s="171"/>
      <c r="E17" s="36"/>
      <c r="F17" s="36"/>
      <c r="G17" s="36"/>
      <c r="H17" s="36"/>
      <c r="I17" s="36"/>
      <c r="J17" s="36"/>
      <c r="K17" s="36"/>
      <c r="L17" s="36"/>
    </row>
    <row r="18" spans="1:12" s="3" customFormat="1" ht="17.100000000000001" customHeight="1">
      <c r="B18" s="168"/>
      <c r="C18" s="170"/>
      <c r="D18" s="172"/>
      <c r="E18" s="36"/>
      <c r="F18" s="36"/>
      <c r="G18" s="36"/>
      <c r="H18" s="36"/>
      <c r="I18" s="36"/>
      <c r="J18" s="36"/>
      <c r="K18" s="36"/>
      <c r="L18" s="36"/>
    </row>
    <row r="19" spans="1:12" s="3" customFormat="1" ht="17.100000000000001" customHeight="1">
      <c r="B19" s="167" t="s">
        <v>144</v>
      </c>
      <c r="C19" s="169" t="s">
        <v>156</v>
      </c>
      <c r="D19" s="171"/>
      <c r="E19" s="36"/>
      <c r="F19" s="36"/>
      <c r="G19" s="36"/>
      <c r="H19" s="36"/>
      <c r="I19" s="36"/>
      <c r="J19" s="36"/>
      <c r="K19" s="36"/>
      <c r="L19" s="36"/>
    </row>
    <row r="20" spans="1:12" s="3" customFormat="1" ht="17.100000000000001" customHeight="1">
      <c r="B20" s="168"/>
      <c r="C20" s="170"/>
      <c r="D20" s="172"/>
      <c r="E20"/>
      <c r="F20"/>
      <c r="G20"/>
      <c r="H20"/>
      <c r="I20"/>
      <c r="J20"/>
      <c r="K20"/>
      <c r="L20"/>
    </row>
    <row r="21" spans="1:12" s="3" customFormat="1" ht="17.100000000000001" customHeight="1">
      <c r="E21"/>
      <c r="F21"/>
      <c r="G21"/>
      <c r="H21"/>
      <c r="I21"/>
      <c r="J21"/>
      <c r="K21"/>
      <c r="L21"/>
    </row>
    <row r="22" spans="1:12" s="3" customFormat="1" ht="17.100000000000001" customHeight="1">
      <c r="B22" s="16" t="s">
        <v>159</v>
      </c>
      <c r="C22" s="25" t="s">
        <v>7</v>
      </c>
      <c r="D22" s="25" t="s">
        <v>8</v>
      </c>
      <c r="E22"/>
      <c r="F22"/>
      <c r="G22"/>
      <c r="H22"/>
      <c r="I22"/>
      <c r="J22"/>
      <c r="K22"/>
      <c r="L22"/>
    </row>
    <row r="23" spans="1:12" s="3" customFormat="1" ht="17.100000000000001" customHeight="1">
      <c r="A23" s="156" t="s">
        <v>12</v>
      </c>
      <c r="B23" s="37" t="s">
        <v>69</v>
      </c>
      <c r="C23" s="57">
        <v>500</v>
      </c>
      <c r="D23" s="28"/>
      <c r="E23"/>
      <c r="F23"/>
      <c r="G23"/>
      <c r="H23"/>
      <c r="I23"/>
      <c r="J23"/>
      <c r="K23"/>
      <c r="L23"/>
    </row>
    <row r="24" spans="1:12" s="3" customFormat="1" ht="17.100000000000001" customHeight="1">
      <c r="A24" s="157"/>
      <c r="B24" s="39" t="s">
        <v>13</v>
      </c>
      <c r="C24" s="57">
        <v>1000</v>
      </c>
      <c r="D24" s="28"/>
      <c r="E24"/>
      <c r="F24"/>
      <c r="G24"/>
      <c r="H24"/>
      <c r="I24"/>
      <c r="J24"/>
      <c r="K24"/>
      <c r="L24"/>
    </row>
    <row r="25" spans="1:12" s="3" customFormat="1" ht="17.100000000000001" customHeight="1">
      <c r="A25" s="16" t="s">
        <v>74</v>
      </c>
      <c r="B25" s="5" t="s">
        <v>24</v>
      </c>
      <c r="C25" s="102" t="s">
        <v>155</v>
      </c>
      <c r="D25" s="28"/>
      <c r="E25"/>
      <c r="F25"/>
      <c r="G25"/>
      <c r="H25"/>
      <c r="I25"/>
      <c r="J25"/>
      <c r="K25"/>
      <c r="L25"/>
    </row>
    <row r="26" spans="1:12" s="3" customFormat="1" ht="17.100000000000001" customHeight="1">
      <c r="A26" s="16" t="s">
        <v>77</v>
      </c>
      <c r="B26" s="5" t="s">
        <v>73</v>
      </c>
      <c r="C26" s="102" t="s">
        <v>155</v>
      </c>
      <c r="D26" s="28"/>
      <c r="E26"/>
      <c r="F26"/>
      <c r="G26"/>
      <c r="H26"/>
      <c r="I26"/>
      <c r="J26"/>
      <c r="K26"/>
      <c r="L26"/>
    </row>
    <row r="27" spans="1:12" s="3" customFormat="1" ht="17.100000000000001" customHeight="1">
      <c r="A27" s="16" t="s">
        <v>114</v>
      </c>
      <c r="B27" s="5" t="s">
        <v>80</v>
      </c>
      <c r="C27" s="99" t="s">
        <v>157</v>
      </c>
      <c r="D27" s="28"/>
      <c r="E27"/>
      <c r="F27"/>
      <c r="G27"/>
      <c r="H27"/>
      <c r="I27"/>
      <c r="J27"/>
      <c r="K27"/>
      <c r="L27"/>
    </row>
    <row r="28" spans="1:12" s="3" customFormat="1" ht="17.100000000000001" customHeight="1">
      <c r="E28"/>
      <c r="F28"/>
      <c r="G28"/>
      <c r="H28"/>
      <c r="I28"/>
      <c r="J28"/>
      <c r="K28"/>
      <c r="L28"/>
    </row>
    <row r="29" spans="1:12" s="3" customFormat="1" ht="17.100000000000001" customHeight="1">
      <c r="B29" s="181" t="s">
        <v>179</v>
      </c>
      <c r="C29" s="182"/>
      <c r="D29" s="183"/>
      <c r="E29"/>
      <c r="F29"/>
      <c r="G29"/>
      <c r="H29"/>
      <c r="I29"/>
      <c r="J29"/>
      <c r="K29"/>
      <c r="L29"/>
    </row>
    <row r="30" spans="1:12" s="3" customFormat="1" ht="17.100000000000001" customHeight="1">
      <c r="B30" s="184"/>
      <c r="C30" s="185"/>
      <c r="D30" s="186"/>
      <c r="E30"/>
      <c r="F30"/>
      <c r="G30"/>
      <c r="H30"/>
      <c r="I30"/>
      <c r="J30"/>
      <c r="K30"/>
      <c r="L30"/>
    </row>
    <row r="31" spans="1:12" s="3" customFormat="1" ht="17.100000000000001" customHeight="1">
      <c r="B31" s="184"/>
      <c r="C31" s="185"/>
      <c r="D31" s="186"/>
      <c r="E31"/>
      <c r="F31"/>
      <c r="G31"/>
      <c r="H31"/>
      <c r="I31"/>
      <c r="J31"/>
      <c r="K31"/>
      <c r="L31"/>
    </row>
    <row r="32" spans="1:12" s="3" customFormat="1" ht="17.100000000000001" customHeight="1">
      <c r="B32" s="187"/>
      <c r="C32" s="188"/>
      <c r="D32" s="189"/>
      <c r="E32"/>
      <c r="F32"/>
      <c r="G32"/>
      <c r="H32"/>
      <c r="I32"/>
      <c r="J32"/>
      <c r="K32"/>
      <c r="L32"/>
    </row>
  </sheetData>
  <mergeCells count="23">
    <mergeCell ref="B29:D32"/>
    <mergeCell ref="C5:D5"/>
    <mergeCell ref="C6:D6"/>
    <mergeCell ref="E13:F13"/>
    <mergeCell ref="B17:B18"/>
    <mergeCell ref="C17:C18"/>
    <mergeCell ref="D17:D18"/>
    <mergeCell ref="B19:B20"/>
    <mergeCell ref="C19:C20"/>
    <mergeCell ref="A23:A24"/>
    <mergeCell ref="B1:D1"/>
    <mergeCell ref="B2:D2"/>
    <mergeCell ref="E8:F8"/>
    <mergeCell ref="E9:F9"/>
    <mergeCell ref="E10:F10"/>
    <mergeCell ref="E11:F11"/>
    <mergeCell ref="E12:F12"/>
    <mergeCell ref="E1:L1"/>
    <mergeCell ref="E2:L2"/>
    <mergeCell ref="G4:L4"/>
    <mergeCell ref="F5:L5"/>
    <mergeCell ref="E7:L7"/>
    <mergeCell ref="D19:D20"/>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17</vt:i4>
      </vt:variant>
    </vt:vector>
  </HeadingPairs>
  <TitlesOfParts>
    <vt:vector size="35" baseType="lpstr">
      <vt:lpstr>Accueil</vt:lpstr>
      <vt:lpstr>Options</vt:lpstr>
      <vt:lpstr>1.Imprimante Locale A4 N&amp;B</vt:lpstr>
      <vt:lpstr>2.mprimante locale A4 Couleur</vt:lpstr>
      <vt:lpstr>3.MFP Local A4 N&amp;B</vt:lpstr>
      <vt:lpstr>4.MFP Local A4 Couleur</vt:lpstr>
      <vt:lpstr>5.MFP Local A3 N&amp;B</vt:lpstr>
      <vt:lpstr>MFP Local A3 Couleur</vt:lpstr>
      <vt:lpstr>MFP Dépt. A3 N&amp;B 35ppm</vt:lpstr>
      <vt:lpstr>MFP Dépt. A3 Couleur 35ppm</vt:lpstr>
      <vt:lpstr>6.MFP Prod. A3 N&amp;B</vt:lpstr>
      <vt:lpstr>7.MFP Prod A3 Couleur</vt:lpstr>
      <vt:lpstr>Logiciel compteurs</vt:lpstr>
      <vt:lpstr>Formation</vt:lpstr>
      <vt:lpstr>Gestion Pro-active</vt:lpstr>
      <vt:lpstr>Installation</vt:lpstr>
      <vt:lpstr>Maintenance</vt:lpstr>
      <vt:lpstr>Développement Durable</vt:lpstr>
      <vt:lpstr>'1.Imprimante Locale A4 N&amp;B'!Print_Area</vt:lpstr>
      <vt:lpstr>'2.mprimante locale A4 Couleur'!Print_Area</vt:lpstr>
      <vt:lpstr>'3.MFP Local A4 N&amp;B'!Print_Area</vt:lpstr>
      <vt:lpstr>'4.MFP Local A4 Couleur'!Print_Area</vt:lpstr>
      <vt:lpstr>'5.MFP Local A3 N&amp;B'!Print_Area</vt:lpstr>
      <vt:lpstr>'6.MFP Prod. A3 N&amp;B'!Print_Area</vt:lpstr>
      <vt:lpstr>'7.MFP Prod A3 Couleur'!Print_Area</vt:lpstr>
      <vt:lpstr>Formation!Print_Area</vt:lpstr>
      <vt:lpstr>'Gestion Pro-active'!Print_Area</vt:lpstr>
      <vt:lpstr>Installation!Print_Area</vt:lpstr>
      <vt:lpstr>'Logiciel compteurs'!Print_Area</vt:lpstr>
      <vt:lpstr>Maintenance!Print_Area</vt:lpstr>
      <vt:lpstr>'MFP Dépt. A3 Couleur 35ppm'!Print_Area</vt:lpstr>
      <vt:lpstr>'MFP Dépt. A3 N&amp;B 35ppm'!Print_Area</vt:lpstr>
      <vt:lpstr>'MFP Local A3 Couleur'!Print_Area</vt:lpstr>
      <vt:lpstr>Options!Print_Area</vt:lpstr>
      <vt:lpstr>'Développement Durable'!Zone_d_impression</vt:lpstr>
    </vt:vector>
  </TitlesOfParts>
  <Company>NAXAN EXPERTISE &amp; CONSEILS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Corinne</cp:lastModifiedBy>
  <cp:lastPrinted>2015-03-16T09:57:47Z</cp:lastPrinted>
  <dcterms:created xsi:type="dcterms:W3CDTF">2011-09-21T15:57:16Z</dcterms:created>
  <dcterms:modified xsi:type="dcterms:W3CDTF">2021-09-13T07:02:43Z</dcterms:modified>
</cp:coreProperties>
</file>