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4240" windowHeight="13170" tabRatio="941" activeTab="4"/>
  </bookViews>
  <sheets>
    <sheet name="Accueil" sheetId="23" r:id="rId1"/>
    <sheet name="1. MFP Local A4 N&amp;B" sheetId="3" r:id="rId2"/>
    <sheet name="2.MFP Local A4 Couleur" sheetId="4" r:id="rId3"/>
    <sheet name="3.MFP Local A3 Couleur" sheetId="10" r:id="rId4"/>
    <sheet name="4.MFP Prod A3 Couleur" sheetId="30" r:id="rId5"/>
    <sheet name="Logiciel compteurs" sheetId="29" r:id="rId6"/>
    <sheet name="Formation" sheetId="20" r:id="rId7"/>
    <sheet name="Gestion Pro-active" sheetId="21" r:id="rId8"/>
    <sheet name="Installation" sheetId="24" r:id="rId9"/>
    <sheet name="Reprise des matériels" sheetId="39" r:id="rId10"/>
    <sheet name="Maintenance" sheetId="22" r:id="rId11"/>
    <sheet name="Dév. durable" sheetId="40" r:id="rId12"/>
  </sheets>
  <externalReferences>
    <externalReference r:id="rId13"/>
  </externalReferences>
  <definedNames>
    <definedName name="Print_Area" localSheetId="1">'1. MFP Local A4 N&amp;B'!$A$1:$L$32</definedName>
    <definedName name="Print_Area" localSheetId="2">'2.MFP Local A4 Couleur'!$A$1:$L$32</definedName>
    <definedName name="Print_Area" localSheetId="3">'3.MFP Local A3 Couleur'!$A$1:$L$32</definedName>
    <definedName name="Print_Area" localSheetId="4">'4.MFP Prod A3 Couleur'!$A$1:$L$33</definedName>
    <definedName name="Print_Area" localSheetId="6">Formation!$1:$32</definedName>
    <definedName name="Print_Area" localSheetId="7">'Gestion Pro-active'!$1:$33</definedName>
    <definedName name="Print_Area" localSheetId="8">Installation!$A$1:$H$27</definedName>
    <definedName name="Print_Area" localSheetId="5">'Logiciel compteurs'!$A$1:$D$32</definedName>
    <definedName name="Print_Area" localSheetId="10">Maintenance!$A$1:$H$36</definedName>
    <definedName name="Print_Area" localSheetId="9">'Reprise des matériels'!$A$1:$H$27</definedName>
  </definedNames>
  <calcPr calcId="124519" iterate="1" iterateCount="10000" iterateDelta="1.0000000000000001E-5"/>
</workbook>
</file>

<file path=xl/calcChain.xml><?xml version="1.0" encoding="utf-8"?>
<calcChain xmlns="http://schemas.openxmlformats.org/spreadsheetml/2006/main">
  <c r="A1" i="40"/>
  <c r="A1" i="39" l="1"/>
  <c r="E25" i="30"/>
  <c r="E24"/>
  <c r="E23"/>
  <c r="E22"/>
  <c r="E21"/>
  <c r="F18"/>
  <c r="E18"/>
  <c r="L17"/>
  <c r="I17"/>
  <c r="H17"/>
  <c r="E9"/>
  <c r="L8"/>
  <c r="I8"/>
  <c r="H8"/>
  <c r="F5"/>
  <c r="E4"/>
  <c r="B4"/>
  <c r="E1"/>
  <c r="B1"/>
  <c r="E19" i="29"/>
  <c r="E18"/>
  <c r="E17"/>
  <c r="E16"/>
  <c r="E15"/>
  <c r="L12"/>
  <c r="I12"/>
  <c r="H12"/>
  <c r="L8"/>
  <c r="I8"/>
  <c r="H8"/>
  <c r="E1"/>
  <c r="B1"/>
  <c r="A1" i="24" l="1"/>
  <c r="E1" i="21"/>
  <c r="E1" i="20"/>
  <c r="E1" i="10"/>
  <c r="E1" i="4"/>
  <c r="E1" i="3"/>
  <c r="E27" i="10"/>
  <c r="E26"/>
  <c r="E25"/>
  <c r="E24"/>
  <c r="E23"/>
  <c r="F19"/>
  <c r="E19"/>
  <c r="E9"/>
  <c r="F5"/>
  <c r="E4"/>
  <c r="E23" i="4"/>
  <c r="E22"/>
  <c r="E21"/>
  <c r="E20"/>
  <c r="E19"/>
  <c r="F16"/>
  <c r="E16"/>
  <c r="E9"/>
  <c r="F5"/>
  <c r="E4"/>
  <c r="E22" i="3"/>
  <c r="E21"/>
  <c r="E20"/>
  <c r="E19"/>
  <c r="E18"/>
  <c r="F16"/>
  <c r="E16"/>
  <c r="E9"/>
  <c r="F5"/>
  <c r="E4"/>
  <c r="C13" i="23"/>
  <c r="D13"/>
  <c r="E13"/>
  <c r="F13"/>
  <c r="B13"/>
  <c r="B4" i="10"/>
  <c r="B4" i="4"/>
  <c r="B4" i="3"/>
  <c r="A1" i="22"/>
  <c r="B1" i="21"/>
  <c r="B1" i="20"/>
  <c r="B1" i="10"/>
  <c r="B1" i="4"/>
  <c r="B1" i="3"/>
  <c r="K8" i="30" l="1"/>
  <c r="K12" i="29"/>
  <c r="K17" i="30"/>
  <c r="K8" i="29"/>
  <c r="J8" i="30"/>
  <c r="J12" i="29"/>
  <c r="J17" i="30"/>
  <c r="J8" i="29"/>
  <c r="H8" i="3"/>
  <c r="J8"/>
  <c r="I15"/>
  <c r="L15"/>
  <c r="H8" i="4"/>
  <c r="J8"/>
  <c r="I15"/>
  <c r="L15"/>
  <c r="H8" i="10"/>
  <c r="J8"/>
  <c r="I18"/>
  <c r="L18"/>
  <c r="I8" i="3"/>
  <c r="L8"/>
  <c r="H15"/>
  <c r="J15"/>
  <c r="I8" i="4"/>
  <c r="L8"/>
  <c r="H15"/>
  <c r="J15"/>
  <c r="I8" i="10"/>
  <c r="L8"/>
  <c r="H18"/>
  <c r="J18"/>
  <c r="K8" i="3"/>
  <c r="K15"/>
  <c r="K8" i="4"/>
  <c r="K15"/>
  <c r="K8" i="10"/>
  <c r="K18"/>
</calcChain>
</file>

<file path=xl/sharedStrings.xml><?xml version="1.0" encoding="utf-8"?>
<sst xmlns="http://schemas.openxmlformats.org/spreadsheetml/2006/main" count="377" uniqueCount="149">
  <si>
    <t>TYPE :</t>
  </si>
  <si>
    <t>QUANTITE :</t>
  </si>
  <si>
    <t>Vitesse N&amp;B (ppm)</t>
  </si>
  <si>
    <t>1 By-Pass (nbre de feuille A4)</t>
  </si>
  <si>
    <t>Capacité Totale en entrée (nbre de feuilles A4)</t>
  </si>
  <si>
    <t>CRITERES ECOLOGIQUES</t>
  </si>
  <si>
    <t>Minimum exigé</t>
  </si>
  <si>
    <t>Votre proposition</t>
  </si>
  <si>
    <t>CRITERES TECHNIQUES</t>
  </si>
  <si>
    <t>Référence :</t>
  </si>
  <si>
    <t>Maximum exigé</t>
  </si>
  <si>
    <t>N°1</t>
  </si>
  <si>
    <t>Capacité Totale de l'option 1 (nbre de feuille A4)</t>
  </si>
  <si>
    <t>N°2</t>
  </si>
  <si>
    <t>Vitesse COULEUR (ppm)</t>
  </si>
  <si>
    <t>MFP LOCAL A4 COULEUR</t>
  </si>
  <si>
    <t>Mémoire (Mo)</t>
  </si>
  <si>
    <t>Vitesse de numérisation en 300dpi A4 N&amp;B (ipm)</t>
  </si>
  <si>
    <t>MFP LOCAL A3  COULEUR</t>
  </si>
  <si>
    <t>1 bac papier (nbre de feuille A4/bac)</t>
  </si>
  <si>
    <t>Grille de réponse</t>
  </si>
  <si>
    <t>Carte fax</t>
  </si>
  <si>
    <t>Commentaires</t>
  </si>
  <si>
    <t>Commentaire</t>
  </si>
  <si>
    <t>Bordereau des Prix Unitaires - Détail Quantitatif Estimatif</t>
  </si>
  <si>
    <t>Prix en €HT</t>
  </si>
  <si>
    <t>Prix en €TTC</t>
  </si>
  <si>
    <t>Prix unitaire</t>
  </si>
  <si>
    <t>Prix</t>
  </si>
  <si>
    <t>Quantité</t>
  </si>
  <si>
    <t>DETAIL QUANTITATIF ESTIMATIF</t>
  </si>
  <si>
    <t>TOTAL</t>
  </si>
  <si>
    <t>LOGICIEL</t>
  </si>
  <si>
    <t>Votre Configuration</t>
  </si>
  <si>
    <t>Aperçu en temps réel du statut des systèmes d’impression</t>
  </si>
  <si>
    <t>Recherche des périphériques</t>
  </si>
  <si>
    <t>Gestion des alertes</t>
  </si>
  <si>
    <t>Diagnostic des pannes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</si>
  <si>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</si>
  <si>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</si>
  <si>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</si>
  <si>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Relevé des compteurs</t>
  </si>
  <si>
    <t>LOGICIEL D'ADMINISTRATION DE PARC</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</si>
  <si>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</si>
  <si>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</si>
  <si>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</si>
  <si>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</si>
  <si>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</si>
  <si>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</si>
  <si>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</si>
  <si>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</si>
  <si>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</si>
  <si>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</si>
  <si>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</si>
  <si>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</si>
  <si>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</si>
  <si>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</si>
  <si>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</si>
  <si>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</si>
  <si>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</si>
  <si>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</si>
  <si>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</si>
  <si>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</si>
  <si>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</si>
  <si>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</si>
  <si>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</si>
  <si>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</si>
  <si>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MFP LOCAL A4 N&amp;B</t>
  </si>
  <si>
    <t>Meuble support</t>
  </si>
  <si>
    <t>N°4</t>
  </si>
  <si>
    <t>1 bac grande capacité (nbre de feuille A4/bac)</t>
  </si>
  <si>
    <t>Capacité Totale de l'option 2 (nbre de feuille A4)</t>
  </si>
  <si>
    <t>N°5</t>
  </si>
  <si>
    <t>50 feuilles</t>
  </si>
  <si>
    <t>Remarques</t>
  </si>
  <si>
    <t>Module d'agrafage 2 points</t>
  </si>
  <si>
    <t>Référence de l'appel d'offres</t>
  </si>
  <si>
    <t>PRIX UNITAIRE / LOYER TRIMESTRIEL en €HT</t>
  </si>
  <si>
    <t>DETAIL QUANTITATIF ESTIMATIF en €HT</t>
  </si>
  <si>
    <t>LOA 4 Trimestres</t>
  </si>
  <si>
    <t>LOA 8 Trimestres</t>
  </si>
  <si>
    <t>LOA 12 Trimestres</t>
  </si>
  <si>
    <t>LOA 16 Trimestres</t>
  </si>
  <si>
    <t>LOA 20 Trimestres</t>
  </si>
  <si>
    <t>Oui</t>
  </si>
  <si>
    <t>Non</t>
  </si>
  <si>
    <t>Choix du financement</t>
  </si>
  <si>
    <t>Bruit maximum en fonctionnement (dB)</t>
  </si>
  <si>
    <t>INSTALLATION</t>
  </si>
  <si>
    <t>Type d'équipement</t>
  </si>
  <si>
    <t>Matériel A4</t>
  </si>
  <si>
    <t>Matériel A3</t>
  </si>
  <si>
    <t>Le forfait installation distingue 3 types d'équipements : les matériels A4, les matériels A3 et les matériel A3 dont la vitesse est supérieur ou égale à 90 pages par minute.</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</si>
  <si>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</si>
  <si>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</si>
  <si>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</si>
  <si>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N°7</t>
  </si>
  <si>
    <t>Conso Electrique Typique - TEC (kWh/semaine)</t>
  </si>
  <si>
    <t>LOGICIEL DE REMONTEE DE COMPTEURS</t>
  </si>
  <si>
    <t>Configuration à distance des périphériques (Paramètres, propriétés, Firmware, etc.)</t>
  </si>
  <si>
    <t>Rapport d’utilisation des périphériques (Exportation des données sur fichiers Excel, PDF, etc.)</t>
  </si>
  <si>
    <t>Visualisation des informations concernant chaque périphérique (Utilisateurs, carnets d'adresses, journaux, etc.)</t>
  </si>
  <si>
    <t>Prix achat en €HT</t>
  </si>
  <si>
    <t>pas de mini. Requis</t>
  </si>
  <si>
    <t>pas de maxi. Exigé</t>
  </si>
  <si>
    <t>Option technique n°1</t>
  </si>
  <si>
    <t>OPTIONS TECHNIQUES</t>
  </si>
  <si>
    <t>Option technique n°2</t>
  </si>
  <si>
    <t>Option technique n°4</t>
  </si>
  <si>
    <t>Option technique n°5</t>
  </si>
  <si>
    <t>Option technique n°7</t>
  </si>
  <si>
    <t>15 feuilles</t>
  </si>
  <si>
    <t>GESTION PRO-ACTIVE</t>
  </si>
  <si>
    <t>AO/INSTITUT SAINT ELOI - 2021</t>
  </si>
  <si>
    <t>2 bacs papier supplémentaires(nbre de feuille A4/bac)</t>
  </si>
  <si>
    <t>2 bacs papier supplémentaires (nbre de feuille A4/bac)</t>
  </si>
  <si>
    <t>Le retrait des matériels comprendra la reprise ainsi que le traitement du disque dur (voir le cahier des charges pour les détails)</t>
  </si>
  <si>
    <t>N°6</t>
  </si>
  <si>
    <t>lecteur CARTADIS</t>
  </si>
  <si>
    <t>Option technique n°6</t>
  </si>
  <si>
    <t>Gestion des codes et des quotas</t>
  </si>
  <si>
    <r>
      <t>Commentaire :</t>
    </r>
    <r>
      <rPr>
        <b/>
        <u/>
        <sz val="11"/>
        <color rgb="FFFF0000"/>
        <rFont val="Calibri"/>
        <family val="2"/>
        <scheme val="minor"/>
      </rPr>
      <t xml:space="preserve"> 
</t>
    </r>
    <r>
      <rPr>
        <b/>
        <sz val="11"/>
        <color rgb="FFFF0000"/>
        <rFont val="Calibri"/>
        <family val="2"/>
        <scheme val="minor"/>
      </rPr>
      <t>- l'équipement dédié au service CDI devra permettre l'impression via AIR PRINT</t>
    </r>
  </si>
  <si>
    <t>QUESTIONNAIRE DEVELOPPEMENT DURABLE</t>
  </si>
  <si>
    <t>QUESTIONS</t>
  </si>
  <si>
    <t>OUI</t>
  </si>
  <si>
    <t>NON</t>
  </si>
  <si>
    <t>Certificat fourni</t>
  </si>
  <si>
    <t>Q1</t>
  </si>
  <si>
    <t>Avez-vous (ou la marque distribuée) mis en place une politique QSE (Qualité Santé Environnement)?</t>
  </si>
  <si>
    <t>Q2</t>
  </si>
  <si>
    <t>Etes-vous (ou la marque distribuée) certifié ISO 14001.(La certification atteste de la prise en compte du respect de l'environnement dans l'organisation quotidienne.)</t>
  </si>
  <si>
    <t>Q3</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</si>
  <si>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</si>
  <si>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Q4</t>
  </si>
  <si>
    <t>Les matériels proposés sont-ils certifiés au label ENERGY STAR ? (La consommation d’énergie du produit est conforme à la version 2.0 des exigences Energy Star.)</t>
  </si>
  <si>
    <t>Q5</t>
  </si>
  <si>
    <t>Les matériels proposés respectent-ils la Directive européenne RoHS ? (Directive concernant les substances dangereuses suivantes : plomb, mercure, cadmium, chrome hexavalent, polybromodiphényles (PBB), polybromodiphényléthers (PBDE).)</t>
  </si>
  <si>
    <t>Q6</t>
  </si>
  <si>
    <t>Votre société (ou la marque distribuée) respecte-t-elle la Directive REACH (règlement sur l'enregistrement, l'évaluation, l'autorisation et les restrictions des substances chimiques)?</t>
  </si>
  <si>
    <t>Q7</t>
  </si>
  <si>
    <t>Votre société respecte-t-elle la réglementation européenne DEEE ? (Règlementation en vigueur relative aux déchets d’équipements électriques et électroniques.L'obligation pour le constructeur de reprise des DEEE Professionnels.)</t>
  </si>
  <si>
    <t>Q8</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</si>
  <si>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</si>
  <si>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Q9</t>
  </si>
  <si>
    <t>Une assistance dans la mise en place d'un système de récupération des consommables et des pièces usagées est-elle proposée par votre société ?</t>
  </si>
  <si>
    <t>non demandé</t>
  </si>
  <si>
    <t>Q10</t>
  </si>
  <si>
    <t>Une assistance dans la mise en place d'un système de récupération des papiers usagés est-elle proposée par votre société ?</t>
  </si>
  <si>
    <t>MFP PRODUCTION A3  COULEUR 65 PPM</t>
  </si>
</sst>
</file>

<file path=xl/styles.xml><?xml version="1.0" encoding="utf-8"?>
<styleSheet xmlns="http://schemas.openxmlformats.org/spreadsheetml/2006/main">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sz val="8"/>
      <color theme="1"/>
      <name val="Calibri"/>
      <family val="2"/>
      <scheme val="minor"/>
    </font>
    <font>
      <sz val="9"/>
      <color theme="1"/>
      <name val="Calibri"/>
      <family val="2"/>
      <scheme val="minor"/>
    </font>
    <font>
      <b/>
      <u/>
      <sz val="11"/>
      <color rgb="FFFF0000"/>
      <name val="Calibri"/>
      <family val="2"/>
      <scheme val="minor"/>
    </font>
    <font>
      <b/>
      <sz val="11"/>
      <color rgb="FFFF0000"/>
      <name val="Calibri"/>
      <family val="2"/>
      <scheme val="minor"/>
    </font>
    <font>
      <b/>
      <i/>
      <sz val="12"/>
      <name val="Calibri"/>
      <family val="2"/>
      <scheme val="minor"/>
    </font>
    <font>
      <b/>
      <sz val="12"/>
      <color theme="1"/>
      <name val="Calibri"/>
      <family val="2"/>
      <scheme val="minor"/>
    </font>
    <font>
      <sz val="12"/>
      <name val="Calibri"/>
      <family val="2"/>
      <scheme val="minor"/>
    </font>
    <font>
      <sz val="12"/>
      <color indexed="1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2" fillId="0" borderId="1" xfId="0" applyFont="1" applyBorder="1" applyAlignment="1">
      <alignment horizontal="center"/>
    </xf>
    <xf numFmtId="0" fontId="0" fillId="0" borderId="0" xfId="0" applyAlignment="1">
      <alignment vertical="top" wrapText="1"/>
    </xf>
    <xf numFmtId="0" fontId="12" fillId="7" borderId="0" xfId="0" applyFont="1" applyFill="1" applyBorder="1"/>
    <xf numFmtId="0" fontId="0" fillId="0" borderId="0" xfId="0" applyFont="1" applyBorder="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6" fillId="0" borderId="6" xfId="0" applyFont="1" applyBorder="1" applyAlignment="1">
      <alignment horizontal="center" vertical="center"/>
    </xf>
    <xf numFmtId="0" fontId="16" fillId="0" borderId="23" xfId="0" applyFont="1" applyBorder="1" applyAlignment="1">
      <alignment horizontal="center" vertical="center" wrapText="1"/>
    </xf>
    <xf numFmtId="0" fontId="16"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28" xfId="0" applyFont="1" applyBorder="1" applyAlignment="1">
      <alignment horizontal="left" vertical="center" wrapText="1"/>
    </xf>
    <xf numFmtId="0" fontId="16" fillId="0" borderId="28" xfId="0" applyFont="1" applyBorder="1" applyAlignment="1">
      <alignment horizontal="center" vertical="center"/>
    </xf>
    <xf numFmtId="0" fontId="6" fillId="0" borderId="28" xfId="0" applyFont="1" applyBorder="1" applyAlignment="1">
      <alignment horizontal="center" vertical="center"/>
    </xf>
    <xf numFmtId="0" fontId="17" fillId="0" borderId="29" xfId="0" applyFont="1" applyBorder="1" applyAlignment="1">
      <alignment horizontal="center" vertical="center"/>
    </xf>
    <xf numFmtId="0" fontId="18" fillId="0" borderId="29" xfId="0" applyFont="1" applyBorder="1" applyAlignment="1">
      <alignment horizontal="left" vertical="center" wrapTex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19" fillId="0" borderId="29" xfId="0" applyFont="1" applyBorder="1" applyAlignment="1">
      <alignment horizontal="center" vertical="center"/>
    </xf>
    <xf numFmtId="0" fontId="17" fillId="0" borderId="30" xfId="0" applyFont="1" applyBorder="1" applyAlignment="1">
      <alignment horizontal="center" vertical="center"/>
    </xf>
    <xf numFmtId="0" fontId="0" fillId="0" borderId="30" xfId="0" applyFill="1" applyBorder="1" applyAlignment="1">
      <alignment vertical="center" wrapText="1"/>
    </xf>
    <xf numFmtId="0" fontId="0" fillId="0" borderId="30" xfId="0" applyFill="1" applyBorder="1" applyAlignment="1">
      <alignment horizontal="center" vertical="center"/>
    </xf>
    <xf numFmtId="0" fontId="17" fillId="0" borderId="31" xfId="0" applyFont="1" applyBorder="1" applyAlignment="1">
      <alignment horizontal="center" vertical="center"/>
    </xf>
    <xf numFmtId="0" fontId="0" fillId="0" borderId="31" xfId="0" applyFill="1" applyBorder="1" applyAlignment="1">
      <alignment vertical="center" wrapText="1"/>
    </xf>
    <xf numFmtId="0" fontId="0" fillId="0" borderId="31" xfId="0"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0" fillId="0" borderId="5" xfId="0" applyBorder="1" applyAlignment="1">
      <alignment horizontal="left" vertical="center"/>
    </xf>
    <xf numFmtId="0" fontId="0" fillId="0" borderId="14" xfId="0" applyBorder="1" applyAlignment="1">
      <alignment horizontal="left"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1" fillId="2" borderId="1"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2" fillId="3" borderId="13" xfId="0" applyFont="1"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6" xfId="0" applyFont="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0" fillId="0" borderId="1" xfId="0" applyFill="1" applyBorder="1" applyAlignment="1">
      <alignment horizontal="center" vertical="center"/>
    </xf>
    <xf numFmtId="0" fontId="0" fillId="7" borderId="0" xfId="0" applyFill="1" applyBorder="1" applyAlignment="1">
      <alignment horizontal="center" vertical="center"/>
    </xf>
    <xf numFmtId="0" fontId="10" fillId="0" borderId="1" xfId="0" applyFont="1" applyBorder="1" applyAlignment="1">
      <alignment horizontal="left" wrapText="1"/>
    </xf>
    <xf numFmtId="0" fontId="11" fillId="0" borderId="1" xfId="0" applyFont="1" applyBorder="1" applyAlignment="1">
      <alignment horizontal="left" vertical="top"/>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5" borderId="1" xfId="0" applyFont="1" applyFill="1" applyBorder="1" applyAlignment="1">
      <alignment horizontal="center" wrapText="1"/>
    </xf>
    <xf numFmtId="0" fontId="0" fillId="0" borderId="1" xfId="0" applyBorder="1" applyAlignment="1">
      <alignment horizontal="center" vertical="center"/>
    </xf>
    <xf numFmtId="0" fontId="9" fillId="5"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0" xfId="0" applyBorder="1" applyAlignment="1">
      <alignment horizontal="left" vertical="center"/>
    </xf>
    <xf numFmtId="0" fontId="8" fillId="4" borderId="3" xfId="0" applyFont="1" applyFill="1" applyBorder="1" applyAlignment="1">
      <alignment horizontal="center" wrapText="1"/>
    </xf>
    <xf numFmtId="0" fontId="8" fillId="4" borderId="13" xfId="0" applyFont="1" applyFill="1" applyBorder="1" applyAlignment="1">
      <alignment horizontal="center" wrapText="1"/>
    </xf>
    <xf numFmtId="0" fontId="8" fillId="4" borderId="2" xfId="0" applyFont="1" applyFill="1" applyBorder="1" applyAlignment="1">
      <alignment horizontal="center" wrapText="1"/>
    </xf>
    <xf numFmtId="0" fontId="7" fillId="0" borderId="1" xfId="0" applyFont="1" applyBorder="1" applyAlignment="1">
      <alignment horizontal="left"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5" fillId="0" borderId="1" xfId="0" applyFont="1" applyBorder="1" applyAlignment="1">
      <alignment horizontal="left" vertical="top"/>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192232</xdr:colOff>
      <xdr:row>2</xdr:row>
      <xdr:rowOff>142875</xdr:rowOff>
    </xdr:to>
    <xdr:pic>
      <xdr:nvPicPr>
        <xdr:cNvPr id="4" name="Picture 2" descr="Naxan"/>
        <xdr:cNvPicPr>
          <a:picLocks noChangeAspect="1" noChangeArrowheads="1"/>
        </xdr:cNvPicPr>
      </xdr:nvPicPr>
      <xdr:blipFill>
        <a:blip xmlns:r="http://schemas.openxmlformats.org/officeDocument/2006/relationships" r:embed="rId1"/>
        <a:srcRect/>
        <a:stretch>
          <a:fillRect/>
        </a:stretch>
      </xdr:blipFill>
      <xdr:spPr bwMode="auto">
        <a:xfrm>
          <a:off x="0" y="0"/>
          <a:ext cx="1506682" cy="5238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TYPE\zzvierge\AO\GR-BPU-DQE-CLIENT-V1303201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Options"/>
      <sheetName val="Imprimante Locale A4 N&amp;B"/>
      <sheetName val="Imprimante locale A4 Couleur"/>
      <sheetName val="Imprimante Dépt. A4 N&amp;B 30ppm"/>
      <sheetName val="Imprimante Dépt. A4 Couleur"/>
      <sheetName val="Imprimante Dépt. A4 N&amp;B 40ppm"/>
      <sheetName val="MFP Local A4 N&amp;B"/>
      <sheetName val="MFP Local A4 Couleur"/>
      <sheetName val="MFP Dépt. A4 N&amp;B"/>
      <sheetName val="MFP Dépt. A4 Couleur"/>
      <sheetName val="MFP Local A3 N&amp;B"/>
      <sheetName val="MFP Local A3 Couleur"/>
      <sheetName val="MFP Dépt. A3 N&amp;B 35ppm"/>
      <sheetName val="MFP Dépt. A3 Couleur 35ppm"/>
      <sheetName val="MFP Dépt. A3 N&amp;B 45ppm"/>
      <sheetName val="MFP Dépt. A3 Couleur 45ppm"/>
      <sheetName val="MFP Prod. A3 N&amp;B"/>
      <sheetName val="MFP Prod A3 Couleur"/>
      <sheetName val="Presse Prod A3 Couleur 60ppm"/>
      <sheetName val="Presse Prod. A3 N&amp;B 90ppm"/>
      <sheetName val="Presse Prod A3 Couleur 90ppm"/>
      <sheetName val="Logiciel Admin"/>
      <sheetName val="Logiciel compteurs"/>
      <sheetName val="Formation"/>
      <sheetName val="Gestion Pro-active"/>
      <sheetName val="Installation"/>
      <sheetName val="Maintenance"/>
      <sheetName val="Développement Durable"/>
    </sheetNames>
    <sheetDataSet>
      <sheetData sheetId="0">
        <row r="7">
          <cell r="A7" t="str">
            <v>AO/CLIENT/01012015-1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6"/>
  <sheetViews>
    <sheetView workbookViewId="0">
      <selection activeCell="E36" sqref="E36"/>
    </sheetView>
  </sheetViews>
  <sheetFormatPr baseColWidth="10" defaultRowHeight="15"/>
  <cols>
    <col min="1" max="1" width="3.85546875" customWidth="1"/>
    <col min="2" max="3" width="15.85546875" bestFit="1" customWidth="1"/>
    <col min="4" max="6" width="17" bestFit="1" customWidth="1"/>
    <col min="7" max="7" width="5" customWidth="1"/>
  </cols>
  <sheetData>
    <row r="1" spans="1:7">
      <c r="A1" s="94"/>
      <c r="B1" s="95"/>
      <c r="C1" s="95"/>
      <c r="D1" s="95"/>
      <c r="E1" s="95"/>
      <c r="F1" s="95"/>
      <c r="G1" s="96"/>
    </row>
    <row r="2" spans="1:7">
      <c r="A2" s="97"/>
      <c r="B2" s="98"/>
      <c r="C2" s="98"/>
      <c r="D2" s="98"/>
      <c r="E2" s="98"/>
      <c r="F2" s="98"/>
      <c r="G2" s="99"/>
    </row>
    <row r="3" spans="1:7" ht="15.75" thickBot="1">
      <c r="A3" s="100"/>
      <c r="B3" s="101"/>
      <c r="C3" s="101"/>
      <c r="D3" s="101"/>
      <c r="E3" s="101"/>
      <c r="F3" s="101"/>
      <c r="G3" s="102"/>
    </row>
    <row r="4" spans="1:7">
      <c r="A4" s="45"/>
      <c r="B4" s="53"/>
      <c r="C4" s="46"/>
      <c r="D4" s="46"/>
      <c r="E4" s="46"/>
      <c r="F4" s="46"/>
      <c r="G4" s="47"/>
    </row>
    <row r="5" spans="1:7" ht="15.75" thickBot="1">
      <c r="A5" s="45"/>
      <c r="B5" s="46"/>
      <c r="C5" s="46"/>
      <c r="D5" s="46"/>
      <c r="E5" s="46"/>
      <c r="F5" s="46"/>
      <c r="G5" s="47"/>
    </row>
    <row r="6" spans="1:7" ht="15.75" thickBot="1">
      <c r="A6" s="103" t="s">
        <v>76</v>
      </c>
      <c r="B6" s="104"/>
      <c r="C6" s="104"/>
      <c r="D6" s="104"/>
      <c r="E6" s="104"/>
      <c r="F6" s="104"/>
      <c r="G6" s="105"/>
    </row>
    <row r="7" spans="1:7" ht="15.75" thickBot="1">
      <c r="A7" s="106" t="s">
        <v>113</v>
      </c>
      <c r="B7" s="107"/>
      <c r="C7" s="107"/>
      <c r="D7" s="107"/>
      <c r="E7" s="107"/>
      <c r="F7" s="107"/>
      <c r="G7" s="108"/>
    </row>
    <row r="8" spans="1:7">
      <c r="A8" s="45"/>
      <c r="B8" s="46"/>
      <c r="C8" s="46"/>
      <c r="D8" s="46"/>
      <c r="E8" s="46"/>
      <c r="F8" s="46"/>
      <c r="G8" s="47"/>
    </row>
    <row r="9" spans="1:7">
      <c r="A9" s="45"/>
      <c r="B9" s="46"/>
      <c r="C9" s="46"/>
      <c r="D9" s="46"/>
      <c r="E9" s="46"/>
      <c r="F9" s="46"/>
      <c r="G9" s="47"/>
    </row>
    <row r="10" spans="1:7">
      <c r="A10" s="45"/>
      <c r="B10" s="109" t="s">
        <v>86</v>
      </c>
      <c r="C10" s="109"/>
      <c r="D10" s="109"/>
      <c r="E10" s="109"/>
      <c r="F10" s="109"/>
      <c r="G10" s="47"/>
    </row>
    <row r="11" spans="1:7">
      <c r="A11" s="45"/>
      <c r="B11" s="32" t="s">
        <v>79</v>
      </c>
      <c r="C11" s="32" t="s">
        <v>80</v>
      </c>
      <c r="D11" s="32" t="s">
        <v>81</v>
      </c>
      <c r="E11" s="32" t="s">
        <v>82</v>
      </c>
      <c r="F11" s="32" t="s">
        <v>83</v>
      </c>
      <c r="G11" s="47"/>
    </row>
    <row r="12" spans="1:7">
      <c r="A12" s="45"/>
      <c r="B12" s="44" t="s">
        <v>85</v>
      </c>
      <c r="C12" s="44" t="s">
        <v>85</v>
      </c>
      <c r="D12" s="44" t="s">
        <v>84</v>
      </c>
      <c r="E12" s="44" t="s">
        <v>84</v>
      </c>
      <c r="F12" s="44" t="s">
        <v>84</v>
      </c>
      <c r="G12" s="47"/>
    </row>
    <row r="13" spans="1:7">
      <c r="A13" s="45"/>
      <c r="B13" s="51" t="str">
        <f>IF(B12="Oui",B11,"-")</f>
        <v>-</v>
      </c>
      <c r="C13" s="51" t="str">
        <f t="shared" ref="C13:F13" si="0">IF(C12="Oui",C11,"-")</f>
        <v>-</v>
      </c>
      <c r="D13" s="51" t="str">
        <f t="shared" si="0"/>
        <v>LOA 12 Trimestres</v>
      </c>
      <c r="E13" s="51" t="str">
        <f t="shared" si="0"/>
        <v>LOA 16 Trimestres</v>
      </c>
      <c r="F13" s="51" t="str">
        <f t="shared" si="0"/>
        <v>LOA 20 Trimestres</v>
      </c>
      <c r="G13" s="47"/>
    </row>
    <row r="14" spans="1:7">
      <c r="A14" s="45"/>
      <c r="B14" s="46"/>
      <c r="C14" s="46"/>
      <c r="D14" s="46"/>
      <c r="E14" s="46"/>
      <c r="F14" s="46"/>
      <c r="G14" s="47"/>
    </row>
    <row r="15" spans="1:7">
      <c r="A15" s="45"/>
      <c r="B15" s="46"/>
      <c r="C15" s="46"/>
      <c r="D15" s="46"/>
      <c r="E15" s="46"/>
      <c r="F15" s="46"/>
      <c r="G15" s="47"/>
    </row>
    <row r="16" spans="1:7">
      <c r="A16" s="45"/>
      <c r="B16" s="46"/>
      <c r="C16" s="46"/>
      <c r="D16" s="46"/>
      <c r="E16" s="46"/>
      <c r="F16" s="46"/>
      <c r="G16" s="47"/>
    </row>
    <row r="17" spans="1:7">
      <c r="A17" s="45"/>
      <c r="B17" s="46"/>
      <c r="C17" s="46"/>
      <c r="D17" s="46"/>
      <c r="E17" s="46"/>
      <c r="F17" s="46"/>
      <c r="G17" s="47"/>
    </row>
    <row r="18" spans="1:7">
      <c r="A18" s="45"/>
      <c r="B18" s="46"/>
      <c r="C18" s="46"/>
      <c r="D18" s="46"/>
      <c r="E18" s="46"/>
      <c r="F18" s="46"/>
      <c r="G18" s="47"/>
    </row>
    <row r="19" spans="1:7">
      <c r="A19" s="45"/>
      <c r="B19" s="46"/>
      <c r="C19" s="46"/>
      <c r="D19" s="46"/>
      <c r="E19" s="46"/>
      <c r="F19" s="46"/>
      <c r="G19" s="47"/>
    </row>
    <row r="20" spans="1:7">
      <c r="A20" s="45"/>
      <c r="B20" s="46"/>
      <c r="C20" s="46"/>
      <c r="D20" s="46"/>
      <c r="E20" s="46"/>
      <c r="F20" s="46"/>
      <c r="G20" s="47"/>
    </row>
    <row r="21" spans="1:7">
      <c r="A21" s="45"/>
      <c r="B21" s="46"/>
      <c r="C21" s="46"/>
      <c r="D21" s="46"/>
      <c r="E21" s="46"/>
      <c r="F21" s="46"/>
      <c r="G21" s="47"/>
    </row>
    <row r="22" spans="1:7">
      <c r="A22" s="45"/>
      <c r="B22" s="46"/>
      <c r="C22" s="46"/>
      <c r="D22" s="46"/>
      <c r="E22" s="46"/>
      <c r="F22" s="46"/>
      <c r="G22" s="47"/>
    </row>
    <row r="23" spans="1:7">
      <c r="A23" s="45"/>
      <c r="B23" s="46"/>
      <c r="C23" s="46"/>
      <c r="D23" s="46"/>
      <c r="E23" s="46"/>
      <c r="F23" s="46"/>
      <c r="G23" s="47"/>
    </row>
    <row r="24" spans="1:7">
      <c r="A24" s="45"/>
      <c r="B24" s="46"/>
      <c r="C24" s="46"/>
      <c r="D24" s="46"/>
      <c r="E24" s="46"/>
      <c r="F24" s="46"/>
      <c r="G24" s="47"/>
    </row>
    <row r="25" spans="1:7">
      <c r="A25" s="45"/>
      <c r="B25" s="46"/>
      <c r="C25" s="46"/>
      <c r="D25" s="46"/>
      <c r="E25" s="46"/>
      <c r="F25" s="46"/>
      <c r="G25" s="47"/>
    </row>
    <row r="26" spans="1:7">
      <c r="A26" s="45"/>
      <c r="B26" s="46"/>
      <c r="C26" s="46"/>
      <c r="D26" s="46"/>
      <c r="E26" s="46"/>
      <c r="F26" s="46"/>
      <c r="G26" s="47"/>
    </row>
    <row r="27" spans="1:7">
      <c r="A27" s="45"/>
      <c r="B27" s="46"/>
      <c r="C27" s="46"/>
      <c r="D27" s="46"/>
      <c r="E27" s="46"/>
      <c r="F27" s="46"/>
      <c r="G27" s="47"/>
    </row>
    <row r="28" spans="1:7">
      <c r="A28" s="45"/>
      <c r="B28" s="46"/>
      <c r="C28" s="46"/>
      <c r="D28" s="46"/>
      <c r="E28" s="46"/>
      <c r="F28" s="46"/>
      <c r="G28" s="47"/>
    </row>
    <row r="29" spans="1:7">
      <c r="A29" s="45"/>
      <c r="B29" s="46"/>
      <c r="C29" s="46"/>
      <c r="D29" s="46"/>
      <c r="E29" s="46"/>
      <c r="F29" s="46"/>
      <c r="G29" s="47"/>
    </row>
    <row r="30" spans="1:7">
      <c r="A30" s="45"/>
      <c r="B30" s="46"/>
      <c r="C30" s="46"/>
      <c r="D30" s="46"/>
      <c r="E30" s="46"/>
      <c r="F30" s="46"/>
      <c r="G30" s="47"/>
    </row>
    <row r="31" spans="1:7">
      <c r="A31" s="45"/>
      <c r="B31" s="46"/>
      <c r="C31" s="46"/>
      <c r="D31" s="46"/>
      <c r="E31" s="46"/>
      <c r="F31" s="46"/>
      <c r="G31" s="47"/>
    </row>
    <row r="32" spans="1:7">
      <c r="A32" s="45"/>
      <c r="B32" s="46"/>
      <c r="C32" s="46"/>
      <c r="D32" s="46"/>
      <c r="E32" s="46"/>
      <c r="F32" s="46"/>
      <c r="G32" s="47"/>
    </row>
    <row r="33" spans="1:7">
      <c r="A33" s="45"/>
      <c r="B33" s="46"/>
      <c r="C33" s="46"/>
      <c r="D33" s="46"/>
      <c r="E33" s="46"/>
      <c r="F33" s="46"/>
      <c r="G33" s="47"/>
    </row>
    <row r="34" spans="1:7">
      <c r="A34" s="45"/>
      <c r="B34" s="46"/>
      <c r="C34" s="46"/>
      <c r="D34" s="46"/>
      <c r="E34" s="46"/>
      <c r="F34" s="46"/>
      <c r="G34" s="47"/>
    </row>
    <row r="35" spans="1:7">
      <c r="A35" s="45"/>
      <c r="B35" s="46"/>
      <c r="C35" s="46"/>
      <c r="D35" s="46"/>
      <c r="E35" s="46"/>
      <c r="F35" s="46"/>
      <c r="G35" s="47"/>
    </row>
    <row r="36" spans="1:7" ht="15.75" thickBot="1">
      <c r="A36" s="48"/>
      <c r="B36" s="49"/>
      <c r="C36" s="49"/>
      <c r="D36" s="49"/>
      <c r="E36" s="49"/>
      <c r="F36" s="49"/>
      <c r="G36" s="50"/>
    </row>
  </sheetData>
  <mergeCells count="4">
    <mergeCell ref="A1:G3"/>
    <mergeCell ref="A6:G6"/>
    <mergeCell ref="A7:G7"/>
    <mergeCell ref="B10:F10"/>
  </mergeCells>
  <dataValidations count="1">
    <dataValidation type="list" allowBlank="1" showInputMessage="1" showErrorMessage="1" sqref="B12:F12">
      <formula1>"Oui,Non"</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H27"/>
  <sheetViews>
    <sheetView showWhiteSpace="0" view="pageLayout" topLeftCell="A4" workbookViewId="0">
      <selection activeCell="E17" sqref="E17"/>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1" t="str">
        <f>Accueil!A7</f>
        <v>AO/INSTITUT SAINT ELOI - 2021</v>
      </c>
      <c r="B1" s="131"/>
      <c r="C1" s="131"/>
      <c r="D1" s="131"/>
      <c r="E1" s="131"/>
      <c r="F1" s="131"/>
      <c r="G1" s="131"/>
      <c r="H1" s="131"/>
    </row>
    <row r="2" spans="1:8">
      <c r="A2" s="132" t="s">
        <v>24</v>
      </c>
      <c r="B2" s="132"/>
      <c r="C2" s="132"/>
      <c r="D2" s="132"/>
      <c r="E2" s="132"/>
      <c r="F2" s="132"/>
      <c r="G2" s="132"/>
      <c r="H2" s="132"/>
    </row>
    <row r="3" spans="1:8">
      <c r="A3" s="34"/>
      <c r="B3" s="34"/>
      <c r="C3" s="34"/>
      <c r="D3" s="34"/>
      <c r="E3" s="34"/>
      <c r="F3" s="34"/>
      <c r="G3" s="34"/>
      <c r="H3" s="34"/>
    </row>
    <row r="4" spans="1:8">
      <c r="A4" s="136" t="s">
        <v>88</v>
      </c>
      <c r="B4" s="137"/>
      <c r="C4" s="137"/>
      <c r="D4" s="137"/>
      <c r="E4" s="35" t="s">
        <v>9</v>
      </c>
      <c r="F4" s="163"/>
      <c r="G4" s="163"/>
      <c r="H4" s="163"/>
    </row>
    <row r="5" spans="1:8">
      <c r="A5" s="5" t="s">
        <v>0</v>
      </c>
      <c r="B5" s="136" t="s">
        <v>88</v>
      </c>
      <c r="C5" s="137"/>
      <c r="D5" s="137"/>
      <c r="E5" s="137"/>
      <c r="F5" s="137"/>
      <c r="G5" s="137"/>
      <c r="H5" s="137"/>
    </row>
    <row r="6" spans="1:8">
      <c r="A6" s="36"/>
      <c r="B6" s="36"/>
      <c r="C6" s="36"/>
      <c r="D6" s="34"/>
      <c r="E6" s="34"/>
      <c r="F6" s="34"/>
      <c r="G6" s="34"/>
      <c r="H6" s="34"/>
    </row>
    <row r="7" spans="1:8">
      <c r="A7" s="188" t="s">
        <v>62</v>
      </c>
      <c r="B7" s="189"/>
      <c r="C7" s="189"/>
      <c r="D7" s="189"/>
      <c r="E7" s="189"/>
      <c r="F7" s="189"/>
      <c r="G7" s="189"/>
      <c r="H7" s="189"/>
    </row>
    <row r="8" spans="1:8">
      <c r="A8" s="165" t="s">
        <v>89</v>
      </c>
      <c r="B8" s="166"/>
      <c r="C8" s="167"/>
      <c r="D8" s="168" t="s">
        <v>25</v>
      </c>
      <c r="E8" s="169"/>
      <c r="F8" s="175" t="s">
        <v>26</v>
      </c>
      <c r="G8" s="175"/>
      <c r="H8" s="24" t="s">
        <v>95</v>
      </c>
    </row>
    <row r="9" spans="1:8">
      <c r="A9" s="170" t="s">
        <v>90</v>
      </c>
      <c r="B9" s="171"/>
      <c r="C9" s="172"/>
      <c r="D9" s="129"/>
      <c r="E9" s="130"/>
      <c r="F9" s="163"/>
      <c r="G9" s="163"/>
      <c r="H9" s="73">
        <v>4</v>
      </c>
    </row>
    <row r="10" spans="1:8">
      <c r="A10" s="173" t="s">
        <v>91</v>
      </c>
      <c r="B10" s="173"/>
      <c r="C10" s="173"/>
      <c r="D10" s="129"/>
      <c r="E10" s="130"/>
      <c r="F10" s="163"/>
      <c r="G10" s="163"/>
      <c r="H10" s="73">
        <v>4</v>
      </c>
    </row>
    <row r="11" spans="1:8">
      <c r="A11" s="34"/>
      <c r="B11" s="34"/>
      <c r="C11" s="34"/>
      <c r="D11" s="34"/>
      <c r="E11" s="34"/>
      <c r="F11" s="34"/>
      <c r="G11" s="34"/>
      <c r="H11" s="34"/>
    </row>
    <row r="12" spans="1:8">
      <c r="A12" s="191" t="s">
        <v>116</v>
      </c>
      <c r="B12" s="191"/>
      <c r="C12" s="191"/>
      <c r="D12" s="191"/>
      <c r="E12" s="191"/>
      <c r="F12" s="191"/>
      <c r="G12" s="191"/>
      <c r="H12" s="34"/>
    </row>
    <row r="13" spans="1:8" ht="15" customHeight="1">
      <c r="A13" s="191"/>
      <c r="B13" s="191"/>
      <c r="C13" s="191"/>
      <c r="D13" s="191"/>
      <c r="E13" s="191"/>
      <c r="F13" s="191"/>
      <c r="G13" s="191"/>
      <c r="H13" s="34"/>
    </row>
    <row r="14" spans="1:8">
      <c r="A14" s="190"/>
      <c r="B14" s="190"/>
      <c r="C14" s="190"/>
      <c r="D14" s="190"/>
      <c r="E14" s="190"/>
      <c r="F14" s="190"/>
      <c r="G14" s="190"/>
      <c r="H14" s="34"/>
    </row>
    <row r="15" spans="1:8" ht="15" customHeight="1">
      <c r="A15" s="190"/>
      <c r="B15" s="190"/>
      <c r="C15" s="190"/>
      <c r="D15" s="190"/>
      <c r="E15" s="190"/>
      <c r="F15" s="190"/>
      <c r="G15" s="190"/>
      <c r="H15" s="34"/>
    </row>
    <row r="16" spans="1:8">
      <c r="A16" s="190"/>
      <c r="B16" s="190"/>
      <c r="C16" s="190"/>
      <c r="D16" s="190"/>
      <c r="E16" s="190"/>
      <c r="F16" s="190"/>
      <c r="G16" s="190"/>
      <c r="H16" s="34"/>
    </row>
    <row r="17" spans="1:8">
      <c r="A17" s="52"/>
      <c r="B17" s="52"/>
      <c r="C17" s="52"/>
      <c r="D17" s="52"/>
      <c r="E17" s="52"/>
      <c r="F17" s="52"/>
      <c r="G17" s="52"/>
      <c r="H17" s="34"/>
    </row>
    <row r="18" spans="1:8">
      <c r="A18" s="52"/>
      <c r="B18" s="52"/>
      <c r="C18" s="52"/>
      <c r="D18" s="52"/>
      <c r="E18" s="52"/>
      <c r="F18" s="52"/>
      <c r="G18" s="52"/>
      <c r="H18" s="34"/>
    </row>
    <row r="19" spans="1:8">
      <c r="A19" s="34"/>
      <c r="B19" s="34"/>
      <c r="C19" s="34"/>
      <c r="D19" s="34"/>
      <c r="E19" s="34"/>
      <c r="F19" s="34"/>
      <c r="G19" s="34"/>
      <c r="H19" s="34"/>
    </row>
    <row r="20" spans="1:8">
      <c r="A20" s="34"/>
      <c r="B20" s="34"/>
      <c r="C20" s="34"/>
      <c r="D20" s="34"/>
      <c r="E20" s="34"/>
      <c r="F20" s="34"/>
      <c r="G20" s="34"/>
      <c r="H20" s="34"/>
    </row>
    <row r="21" spans="1:8">
      <c r="A21" s="34"/>
      <c r="B21" s="34"/>
      <c r="C21" s="34"/>
      <c r="D21" s="34"/>
      <c r="E21" s="34"/>
      <c r="F21" s="34"/>
      <c r="G21" s="34"/>
      <c r="H21" s="34"/>
    </row>
    <row r="22" spans="1:8">
      <c r="A22" s="34"/>
      <c r="B22" s="34"/>
      <c r="C22" s="34"/>
      <c r="D22" s="34"/>
      <c r="E22" s="34"/>
      <c r="F22" s="34"/>
      <c r="G22" s="34"/>
      <c r="H22" s="34"/>
    </row>
    <row r="23" spans="1:8">
      <c r="A23" s="34"/>
      <c r="B23" s="34"/>
      <c r="C23" s="34"/>
      <c r="D23" s="34"/>
      <c r="E23" s="34"/>
      <c r="F23" s="34"/>
      <c r="G23" s="34"/>
      <c r="H23" s="34"/>
    </row>
    <row r="24" spans="1:8">
      <c r="A24" s="34"/>
      <c r="B24" s="34"/>
      <c r="C24" s="34"/>
      <c r="D24" s="34"/>
      <c r="E24" s="34"/>
      <c r="F24" s="34"/>
      <c r="G24" s="34"/>
      <c r="H24" s="34"/>
    </row>
    <row r="25" spans="1:8">
      <c r="A25" s="34"/>
      <c r="B25" s="34"/>
      <c r="C25" s="34"/>
      <c r="D25" s="34"/>
      <c r="E25" s="34"/>
      <c r="F25" s="34"/>
      <c r="G25" s="34"/>
      <c r="H25" s="34"/>
    </row>
    <row r="26" spans="1:8">
      <c r="A26" s="34"/>
      <c r="B26" s="34"/>
      <c r="C26" s="34"/>
      <c r="D26" s="34"/>
      <c r="E26" s="34"/>
      <c r="F26" s="34"/>
      <c r="G26" s="34"/>
      <c r="H26" s="34"/>
    </row>
    <row r="27" spans="1:8">
      <c r="A27" s="34"/>
      <c r="B27" s="34"/>
      <c r="C27" s="34"/>
      <c r="D27" s="34"/>
      <c r="E27" s="34"/>
      <c r="F27" s="34"/>
      <c r="G27" s="34"/>
      <c r="H27" s="34"/>
    </row>
  </sheetData>
  <mergeCells count="18">
    <mergeCell ref="A12:G13"/>
    <mergeCell ref="A14:G15"/>
    <mergeCell ref="A16:G16"/>
    <mergeCell ref="A10:C10"/>
    <mergeCell ref="D10:E10"/>
    <mergeCell ref="F10:G10"/>
    <mergeCell ref="A8:C8"/>
    <mergeCell ref="D8:E8"/>
    <mergeCell ref="F8:G8"/>
    <mergeCell ref="A9:C9"/>
    <mergeCell ref="D9:E9"/>
    <mergeCell ref="F9:G9"/>
    <mergeCell ref="A7:H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H36"/>
  <sheetViews>
    <sheetView view="pageLayout" workbookViewId="0">
      <selection activeCell="D17" sqref="D17"/>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1" t="str">
        <f>Accueil!A7</f>
        <v>AO/INSTITUT SAINT ELOI - 2021</v>
      </c>
      <c r="B1" s="131"/>
      <c r="C1" s="131"/>
      <c r="D1" s="131"/>
      <c r="E1" s="131"/>
      <c r="F1" s="131"/>
      <c r="G1" s="131"/>
      <c r="H1" s="131"/>
    </row>
    <row r="2" spans="1:8">
      <c r="A2" s="132" t="s">
        <v>24</v>
      </c>
      <c r="B2" s="132"/>
      <c r="C2" s="132"/>
      <c r="D2" s="132"/>
      <c r="E2" s="132"/>
      <c r="F2" s="132"/>
      <c r="G2" s="132"/>
      <c r="H2" s="132"/>
    </row>
    <row r="3" spans="1:8">
      <c r="A3" s="2"/>
      <c r="B3" s="2"/>
      <c r="C3" s="2"/>
      <c r="D3" s="2"/>
      <c r="E3" s="2"/>
      <c r="F3" s="2"/>
      <c r="G3" s="2"/>
      <c r="H3" s="2"/>
    </row>
    <row r="4" spans="1:8">
      <c r="A4" s="136" t="s">
        <v>58</v>
      </c>
      <c r="B4" s="137"/>
      <c r="C4" s="137"/>
      <c r="D4" s="137"/>
      <c r="E4" s="4" t="s">
        <v>9</v>
      </c>
      <c r="F4" s="163"/>
      <c r="G4" s="163"/>
      <c r="H4" s="163"/>
    </row>
    <row r="5" spans="1:8">
      <c r="A5" s="5" t="s">
        <v>0</v>
      </c>
      <c r="B5" s="136" t="s">
        <v>58</v>
      </c>
      <c r="C5" s="137"/>
      <c r="D5" s="137"/>
      <c r="E5" s="137"/>
      <c r="F5" s="137"/>
      <c r="G5" s="137"/>
      <c r="H5" s="137"/>
    </row>
    <row r="6" spans="1:8">
      <c r="A6" s="6"/>
      <c r="B6" s="6"/>
      <c r="C6" s="6"/>
      <c r="D6" s="2"/>
      <c r="E6" s="2"/>
      <c r="F6" s="2"/>
      <c r="G6" s="2"/>
      <c r="H6" s="2"/>
    </row>
    <row r="7" spans="1:8">
      <c r="A7" s="116" t="s">
        <v>62</v>
      </c>
      <c r="B7" s="116"/>
      <c r="C7" s="116"/>
      <c r="D7" s="116"/>
      <c r="E7" s="116"/>
      <c r="F7" s="116"/>
      <c r="G7" s="116"/>
      <c r="H7" s="7"/>
    </row>
    <row r="8" spans="1:8">
      <c r="A8" s="165" t="s">
        <v>63</v>
      </c>
      <c r="B8" s="166"/>
      <c r="C8" s="167"/>
      <c r="D8" s="168" t="s">
        <v>25</v>
      </c>
      <c r="E8" s="169"/>
      <c r="F8" s="168" t="s">
        <v>26</v>
      </c>
      <c r="G8" s="169"/>
      <c r="H8" s="8"/>
    </row>
    <row r="9" spans="1:8">
      <c r="A9" s="170" t="s">
        <v>64</v>
      </c>
      <c r="B9" s="171"/>
      <c r="C9" s="172"/>
      <c r="D9" s="129"/>
      <c r="E9" s="130"/>
      <c r="F9" s="129"/>
      <c r="G9" s="130"/>
      <c r="H9" s="2"/>
    </row>
    <row r="10" spans="1:8">
      <c r="A10" s="173" t="s">
        <v>65</v>
      </c>
      <c r="B10" s="173"/>
      <c r="C10" s="173"/>
      <c r="D10" s="129"/>
      <c r="E10" s="130"/>
      <c r="F10" s="129"/>
      <c r="G10" s="130"/>
      <c r="H10" s="2"/>
    </row>
    <row r="11" spans="1:8">
      <c r="A11" s="2"/>
      <c r="B11" s="2"/>
      <c r="C11" s="2"/>
      <c r="D11" s="2"/>
      <c r="E11" s="2"/>
      <c r="F11" s="2"/>
      <c r="G11" s="2"/>
      <c r="H11" s="2"/>
    </row>
    <row r="12" spans="1:8">
      <c r="A12" s="2"/>
      <c r="B12" s="2"/>
      <c r="C12" s="2"/>
      <c r="D12" s="2"/>
      <c r="E12" s="2"/>
      <c r="F12" s="2"/>
      <c r="G12" s="2"/>
      <c r="H12" s="2"/>
    </row>
    <row r="13" spans="1:8">
      <c r="A13" s="2" t="s">
        <v>59</v>
      </c>
      <c r="B13" s="2"/>
      <c r="C13" s="2"/>
      <c r="D13" s="2"/>
      <c r="E13" s="2"/>
      <c r="F13" s="2"/>
      <c r="G13" s="2"/>
      <c r="H13" s="2"/>
    </row>
    <row r="14" spans="1:8">
      <c r="A14" s="2" t="s">
        <v>60</v>
      </c>
      <c r="B14" s="2"/>
      <c r="C14" s="2"/>
      <c r="D14" s="2"/>
      <c r="E14" s="2"/>
      <c r="F14" s="2"/>
      <c r="G14" s="2"/>
      <c r="H14" s="2"/>
    </row>
    <row r="15" spans="1:8">
      <c r="A15" s="34" t="s">
        <v>61</v>
      </c>
      <c r="B15" s="34"/>
      <c r="C15" s="34"/>
      <c r="D15" s="34"/>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32" spans="1:8">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sheetData>
  <mergeCells count="15">
    <mergeCell ref="A10:C10"/>
    <mergeCell ref="D10:E10"/>
    <mergeCell ref="F10:G10"/>
    <mergeCell ref="A8:C8"/>
    <mergeCell ref="D8:E8"/>
    <mergeCell ref="F8:G8"/>
    <mergeCell ref="A9:C9"/>
    <mergeCell ref="D9:E9"/>
    <mergeCell ref="F9:G9"/>
    <mergeCell ref="A7:G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E35"/>
  <sheetViews>
    <sheetView workbookViewId="0">
      <selection activeCell="B9" sqref="B9"/>
    </sheetView>
  </sheetViews>
  <sheetFormatPr baseColWidth="10" defaultRowHeight="15"/>
  <cols>
    <col min="1" max="1" width="4.85546875" bestFit="1" customWidth="1"/>
    <col min="2" max="2" width="101.85546875" customWidth="1"/>
    <col min="3" max="3" width="7" customWidth="1"/>
    <col min="4" max="4" width="7.28515625" customWidth="1"/>
    <col min="5" max="5" width="15.28515625" bestFit="1" customWidth="1"/>
  </cols>
  <sheetData>
    <row r="1" spans="1:5" ht="15.75">
      <c r="A1" s="131" t="str">
        <f>[1]Accueil!A7</f>
        <v>AO/CLIENT/01012015-1</v>
      </c>
      <c r="B1" s="131"/>
      <c r="C1" s="131"/>
      <c r="D1" s="131"/>
      <c r="E1" s="131"/>
    </row>
    <row r="2" spans="1:5">
      <c r="A2" s="132" t="s">
        <v>122</v>
      </c>
      <c r="B2" s="132"/>
      <c r="C2" s="132"/>
      <c r="D2" s="132"/>
      <c r="E2" s="132"/>
    </row>
    <row r="3" spans="1:5" ht="15.75" thickBot="1"/>
    <row r="4" spans="1:5" ht="16.5" thickBot="1">
      <c r="A4" s="76"/>
      <c r="B4" s="77" t="s">
        <v>123</v>
      </c>
      <c r="C4" s="78" t="s">
        <v>124</v>
      </c>
      <c r="D4" s="78" t="s">
        <v>125</v>
      </c>
      <c r="E4" s="78" t="s">
        <v>126</v>
      </c>
    </row>
    <row r="5" spans="1:5" ht="15.75">
      <c r="A5" s="79" t="s">
        <v>127</v>
      </c>
      <c r="B5" s="80" t="s">
        <v>128</v>
      </c>
      <c r="C5" s="81"/>
      <c r="D5" s="81"/>
      <c r="E5" s="82"/>
    </row>
    <row r="6" spans="1:5" ht="31.5">
      <c r="A6" s="83" t="s">
        <v>129</v>
      </c>
      <c r="B6" s="84" t="s">
        <v>130</v>
      </c>
      <c r="C6" s="85"/>
      <c r="D6" s="86"/>
      <c r="E6" s="87"/>
    </row>
    <row r="7" spans="1:5" ht="63">
      <c r="A7" s="83" t="s">
        <v>131</v>
      </c>
      <c r="B7" s="84" t="s">
        <v>132</v>
      </c>
      <c r="C7" s="85"/>
      <c r="D7" s="86"/>
      <c r="E7" s="86"/>
    </row>
    <row r="8" spans="1:5" ht="31.5">
      <c r="A8" s="83" t="s">
        <v>133</v>
      </c>
      <c r="B8" s="84" t="s">
        <v>134</v>
      </c>
      <c r="C8" s="85"/>
      <c r="D8" s="86"/>
      <c r="E8" s="86"/>
    </row>
    <row r="9" spans="1:5" ht="47.25">
      <c r="A9" s="83" t="s">
        <v>135</v>
      </c>
      <c r="B9" s="84" t="s">
        <v>136</v>
      </c>
      <c r="C9" s="85"/>
      <c r="D9" s="86"/>
      <c r="E9" s="86"/>
    </row>
    <row r="10" spans="1:5" ht="31.5">
      <c r="A10" s="83" t="s">
        <v>137</v>
      </c>
      <c r="B10" s="84" t="s">
        <v>138</v>
      </c>
      <c r="C10" s="85"/>
      <c r="D10" s="86"/>
      <c r="E10" s="86"/>
    </row>
    <row r="11" spans="1:5" ht="47.25">
      <c r="A11" s="83" t="s">
        <v>139</v>
      </c>
      <c r="B11" s="84" t="s">
        <v>140</v>
      </c>
      <c r="C11" s="85"/>
      <c r="D11" s="86"/>
      <c r="E11" s="86"/>
    </row>
    <row r="12" spans="1:5" ht="63">
      <c r="A12" s="83" t="s">
        <v>141</v>
      </c>
      <c r="B12" s="84" t="s">
        <v>142</v>
      </c>
      <c r="C12" s="85"/>
      <c r="D12" s="86"/>
      <c r="E12" s="86"/>
    </row>
    <row r="13" spans="1:5" ht="30">
      <c r="A13" s="88" t="s">
        <v>143</v>
      </c>
      <c r="B13" s="89" t="s">
        <v>144</v>
      </c>
      <c r="C13" s="90"/>
      <c r="D13" s="90"/>
      <c r="E13" s="90" t="s">
        <v>145</v>
      </c>
    </row>
    <row r="14" spans="1:5" ht="30.75" thickBot="1">
      <c r="A14" s="91" t="s">
        <v>146</v>
      </c>
      <c r="B14" s="92" t="s">
        <v>147</v>
      </c>
      <c r="C14" s="93"/>
      <c r="D14" s="93"/>
      <c r="E14" s="93" t="s">
        <v>145</v>
      </c>
    </row>
    <row r="15" spans="1:5">
      <c r="A15" s="8"/>
      <c r="B15" s="8"/>
      <c r="C15" s="8"/>
      <c r="D15" s="8"/>
      <c r="E15" s="8"/>
    </row>
    <row r="16" spans="1:5">
      <c r="A16" s="8"/>
      <c r="B16" s="8"/>
      <c r="C16" s="8"/>
      <c r="D16" s="8"/>
      <c r="E16" s="8"/>
    </row>
    <row r="17" spans="1:5">
      <c r="A17" s="8"/>
      <c r="B17" s="8"/>
      <c r="C17" s="8"/>
      <c r="D17" s="8"/>
      <c r="E17" s="8"/>
    </row>
    <row r="18" spans="1:5">
      <c r="A18" s="8"/>
      <c r="B18" s="8"/>
      <c r="C18" s="8"/>
      <c r="D18" s="8"/>
      <c r="E18" s="8"/>
    </row>
    <row r="19" spans="1:5">
      <c r="A19" s="34"/>
      <c r="B19" s="34"/>
      <c r="C19" s="34"/>
      <c r="D19" s="34"/>
      <c r="E19" s="34"/>
    </row>
    <row r="20" spans="1:5">
      <c r="A20" s="34"/>
      <c r="B20" s="34"/>
      <c r="C20" s="34"/>
      <c r="D20" s="34"/>
      <c r="E20" s="34"/>
    </row>
    <row r="21" spans="1:5">
      <c r="A21" s="34"/>
      <c r="B21" s="34"/>
      <c r="C21" s="34"/>
      <c r="D21" s="34"/>
      <c r="E21" s="34"/>
    </row>
    <row r="22" spans="1:5">
      <c r="A22" s="34"/>
      <c r="B22" s="34"/>
      <c r="C22" s="34"/>
      <c r="D22" s="34"/>
      <c r="E22" s="34"/>
    </row>
    <row r="23" spans="1:5">
      <c r="A23" s="34"/>
      <c r="B23" s="34"/>
      <c r="C23" s="34"/>
      <c r="D23" s="34"/>
      <c r="E23" s="34"/>
    </row>
    <row r="24" spans="1:5">
      <c r="A24" s="34"/>
      <c r="B24" s="34"/>
      <c r="C24" s="34"/>
      <c r="D24" s="34"/>
      <c r="E24" s="34"/>
    </row>
    <row r="25" spans="1:5">
      <c r="A25" s="34"/>
      <c r="B25" s="34"/>
      <c r="C25" s="34"/>
      <c r="D25" s="34"/>
      <c r="E25" s="34"/>
    </row>
    <row r="26" spans="1:5">
      <c r="A26" s="34"/>
      <c r="B26" s="34"/>
      <c r="C26" s="34"/>
      <c r="D26" s="34"/>
      <c r="E26" s="34"/>
    </row>
    <row r="27" spans="1:5">
      <c r="A27" s="34"/>
      <c r="B27" s="34"/>
      <c r="C27" s="34"/>
      <c r="D27" s="34"/>
      <c r="E27" s="34"/>
    </row>
    <row r="28" spans="1:5">
      <c r="A28" s="34"/>
      <c r="B28" s="34"/>
      <c r="C28" s="34"/>
      <c r="D28" s="34"/>
      <c r="E28" s="34"/>
    </row>
    <row r="29" spans="1:5">
      <c r="A29" s="34"/>
      <c r="B29" s="34"/>
      <c r="C29" s="34"/>
      <c r="D29" s="34"/>
      <c r="E29" s="34"/>
    </row>
    <row r="30" spans="1:5">
      <c r="A30" s="34"/>
      <c r="B30" s="34"/>
      <c r="C30" s="34"/>
      <c r="D30" s="34"/>
      <c r="E30" s="34"/>
    </row>
    <row r="31" spans="1:5">
      <c r="A31" s="34"/>
      <c r="B31" s="34"/>
      <c r="C31" s="34"/>
      <c r="D31" s="34"/>
      <c r="E31" s="34"/>
    </row>
    <row r="32" spans="1:5">
      <c r="A32" s="34"/>
      <c r="B32" s="34"/>
      <c r="C32" s="34"/>
      <c r="D32" s="34"/>
      <c r="E32" s="34"/>
    </row>
    <row r="33" spans="1:5">
      <c r="A33" s="34"/>
      <c r="B33" s="34"/>
      <c r="C33" s="34"/>
      <c r="D33" s="34"/>
      <c r="E33" s="34"/>
    </row>
    <row r="34" spans="1:5">
      <c r="A34" s="34"/>
      <c r="B34" s="34"/>
      <c r="C34" s="34"/>
      <c r="D34" s="34"/>
      <c r="E34" s="34"/>
    </row>
    <row r="35" spans="1:5">
      <c r="A35" s="34"/>
      <c r="B35" s="34"/>
      <c r="C35" s="34"/>
      <c r="D35" s="34"/>
      <c r="E35" s="34"/>
    </row>
  </sheetData>
  <mergeCells count="2">
    <mergeCell ref="A1:E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5" tint="-0.499984740745262"/>
  </sheetPr>
  <dimension ref="A1:L32"/>
  <sheetViews>
    <sheetView view="pageLayout" zoomScale="85" zoomScalePageLayoutView="85" workbookViewId="0">
      <selection activeCell="D19" sqref="D19:D20"/>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style="34" bestFit="1" customWidth="1"/>
    <col min="6" max="6" width="11.140625" style="34" bestFit="1" customWidth="1"/>
    <col min="7" max="11" width="17.5703125" style="34" customWidth="1"/>
    <col min="12" max="12" width="17.5703125" customWidth="1"/>
  </cols>
  <sheetData>
    <row r="1" spans="1:12" s="2"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1:12" s="2" customFormat="1" ht="17.100000000000001" customHeight="1">
      <c r="B2" s="132" t="s">
        <v>20</v>
      </c>
      <c r="C2" s="132"/>
      <c r="D2" s="132"/>
      <c r="E2" s="132" t="s">
        <v>24</v>
      </c>
      <c r="F2" s="132"/>
      <c r="G2" s="132"/>
      <c r="H2" s="132"/>
      <c r="I2" s="132"/>
      <c r="J2" s="132"/>
      <c r="K2" s="132"/>
      <c r="L2" s="132"/>
    </row>
    <row r="3" spans="1:12" s="2" customFormat="1" ht="17.100000000000001" customHeight="1" thickBot="1">
      <c r="E3" s="34"/>
      <c r="F3" s="34"/>
      <c r="G3" s="34"/>
      <c r="H3" s="34"/>
      <c r="I3" s="34"/>
      <c r="J3" s="34"/>
      <c r="K3" s="34"/>
      <c r="L3" s="34"/>
    </row>
    <row r="4" spans="1:12" s="2" customFormat="1" ht="17.100000000000001" customHeight="1" thickBot="1">
      <c r="A4" s="33">
        <v>1</v>
      </c>
      <c r="B4" s="3" t="str">
        <f>"MATERIEL N°" &amp;$A$4</f>
        <v>MATERIEL N°1</v>
      </c>
      <c r="C4" s="4" t="s">
        <v>9</v>
      </c>
      <c r="D4" s="4"/>
      <c r="E4" s="43" t="str">
        <f>"MATERIEL N°" &amp;$A$4</f>
        <v>MATERIEL N°1</v>
      </c>
      <c r="F4" s="35" t="s">
        <v>9</v>
      </c>
      <c r="G4" s="133"/>
      <c r="H4" s="134"/>
      <c r="I4" s="134"/>
      <c r="J4" s="134"/>
      <c r="K4" s="134"/>
      <c r="L4" s="135"/>
    </row>
    <row r="5" spans="1:12" s="2" customFormat="1" ht="17.100000000000001" customHeight="1">
      <c r="B5" s="4" t="s">
        <v>0</v>
      </c>
      <c r="C5" s="128" t="s">
        <v>67</v>
      </c>
      <c r="D5" s="128"/>
      <c r="E5" s="42" t="s">
        <v>0</v>
      </c>
      <c r="F5" s="136" t="str">
        <f>C5</f>
        <v>MFP LOCAL A4 N&amp;B</v>
      </c>
      <c r="G5" s="137"/>
      <c r="H5" s="137"/>
      <c r="I5" s="137"/>
      <c r="J5" s="137"/>
      <c r="K5" s="137"/>
      <c r="L5" s="137"/>
    </row>
    <row r="6" spans="1:12" s="2" customFormat="1" ht="17.100000000000001" customHeight="1">
      <c r="B6" s="4" t="s">
        <v>1</v>
      </c>
      <c r="C6" s="129">
        <v>3</v>
      </c>
      <c r="D6" s="130"/>
      <c r="E6" s="36"/>
      <c r="F6" s="36"/>
      <c r="G6" s="36"/>
      <c r="H6" s="34"/>
      <c r="I6" s="34"/>
      <c r="J6" s="34"/>
      <c r="K6" s="34"/>
      <c r="L6" s="34"/>
    </row>
    <row r="7" spans="1:12" s="2" customFormat="1" ht="17.100000000000001" customHeight="1">
      <c r="E7" s="117" t="s">
        <v>77</v>
      </c>
      <c r="F7" s="138"/>
      <c r="G7" s="138"/>
      <c r="H7" s="138"/>
      <c r="I7" s="138"/>
      <c r="J7" s="138"/>
      <c r="K7" s="138"/>
      <c r="L7" s="118"/>
    </row>
    <row r="8" spans="1:12" s="2" customFormat="1" ht="17.100000000000001" customHeight="1">
      <c r="B8" s="14" t="s">
        <v>8</v>
      </c>
      <c r="C8" s="27" t="s">
        <v>6</v>
      </c>
      <c r="D8" s="27" t="s">
        <v>7</v>
      </c>
      <c r="E8" s="141" t="s">
        <v>27</v>
      </c>
      <c r="F8" s="142"/>
      <c r="G8" s="40" t="s">
        <v>102</v>
      </c>
      <c r="H8" s="40" t="str">
        <f>Accueil!$B$13</f>
        <v>-</v>
      </c>
      <c r="I8" s="40" t="str">
        <f>Accueil!$C$13</f>
        <v>-</v>
      </c>
      <c r="J8" s="40" t="str">
        <f>Accueil!$D$13</f>
        <v>LOA 12 Trimestres</v>
      </c>
      <c r="K8" s="40" t="str">
        <f>Accueil!$E$13</f>
        <v>LOA 16 Trimestres</v>
      </c>
      <c r="L8" s="40" t="str">
        <f>Accueil!$F$13</f>
        <v>LOA 20 Trimestres</v>
      </c>
    </row>
    <row r="9" spans="1:12" s="2" customFormat="1" ht="17.100000000000001" customHeight="1">
      <c r="B9" s="15" t="s">
        <v>2</v>
      </c>
      <c r="C9" s="26">
        <v>20</v>
      </c>
      <c r="D9" s="26"/>
      <c r="E9" s="139" t="str">
        <f>"Matériel n°" &amp;$A$4</f>
        <v>Matériel n°1</v>
      </c>
      <c r="F9" s="140"/>
      <c r="G9" s="58"/>
      <c r="H9" s="56"/>
      <c r="I9" s="58"/>
      <c r="J9" s="58"/>
      <c r="K9" s="58"/>
      <c r="L9" s="58"/>
    </row>
    <row r="10" spans="1:12" s="2" customFormat="1" ht="17.100000000000001" customHeight="1">
      <c r="B10" s="4" t="s">
        <v>17</v>
      </c>
      <c r="C10" s="26">
        <v>20</v>
      </c>
      <c r="D10" s="26"/>
      <c r="E10" s="139" t="s">
        <v>105</v>
      </c>
      <c r="F10" s="140"/>
      <c r="G10" s="58"/>
      <c r="H10" s="56"/>
      <c r="I10" s="58"/>
      <c r="J10" s="58"/>
      <c r="K10" s="58"/>
      <c r="L10" s="58"/>
    </row>
    <row r="11" spans="1:12" s="2" customFormat="1" ht="17.100000000000001" customHeight="1">
      <c r="B11" s="4" t="s">
        <v>16</v>
      </c>
      <c r="C11" s="26">
        <v>512</v>
      </c>
      <c r="D11" s="25"/>
      <c r="E11" s="139" t="s">
        <v>108</v>
      </c>
      <c r="F11" s="140"/>
      <c r="G11" s="58"/>
      <c r="H11" s="56"/>
      <c r="I11" s="58"/>
      <c r="J11" s="58"/>
      <c r="K11" s="58"/>
      <c r="L11" s="58"/>
    </row>
    <row r="12" spans="1:12" s="2" customFormat="1" ht="17.100000000000001" customHeight="1">
      <c r="B12" s="4" t="s">
        <v>19</v>
      </c>
      <c r="C12" s="26">
        <v>250</v>
      </c>
      <c r="D12" s="26"/>
      <c r="E12" s="139" t="s">
        <v>109</v>
      </c>
      <c r="F12" s="140"/>
      <c r="G12" s="58"/>
      <c r="H12" s="56"/>
      <c r="I12" s="58"/>
      <c r="J12" s="58"/>
      <c r="K12" s="58"/>
      <c r="L12" s="58"/>
    </row>
    <row r="13" spans="1:12" s="2" customFormat="1" ht="17.100000000000001" customHeight="1">
      <c r="B13" s="4" t="s">
        <v>3</v>
      </c>
      <c r="C13" s="26">
        <v>1</v>
      </c>
      <c r="D13" s="26"/>
      <c r="E13" s="59"/>
      <c r="F13" s="59"/>
      <c r="G13" s="59"/>
      <c r="H13" s="59"/>
      <c r="I13" s="59"/>
      <c r="J13" s="59"/>
      <c r="K13" s="59"/>
      <c r="L13" s="59"/>
    </row>
    <row r="14" spans="1:12" s="2" customFormat="1" ht="17.100000000000001" customHeight="1">
      <c r="B14" s="4" t="s">
        <v>4</v>
      </c>
      <c r="C14" s="26">
        <v>251</v>
      </c>
      <c r="D14" s="26"/>
      <c r="E14" s="116" t="s">
        <v>78</v>
      </c>
      <c r="F14" s="116"/>
      <c r="G14" s="116"/>
      <c r="H14" s="116"/>
      <c r="I14" s="116"/>
      <c r="J14" s="116"/>
      <c r="K14" s="116"/>
      <c r="L14" s="116"/>
    </row>
    <row r="15" spans="1:12" s="2" customFormat="1" ht="17.100000000000001" customHeight="1">
      <c r="E15" s="40" t="s">
        <v>28</v>
      </c>
      <c r="F15" s="40" t="s">
        <v>29</v>
      </c>
      <c r="G15" s="40" t="s">
        <v>102</v>
      </c>
      <c r="H15" s="40" t="str">
        <f>Accueil!$B$13</f>
        <v>-</v>
      </c>
      <c r="I15" s="40" t="str">
        <f>Accueil!$C$13</f>
        <v>-</v>
      </c>
      <c r="J15" s="40" t="str">
        <f>Accueil!$D$13</f>
        <v>LOA 12 Trimestres</v>
      </c>
      <c r="K15" s="40" t="str">
        <f>Accueil!$E$13</f>
        <v>LOA 16 Trimestres</v>
      </c>
      <c r="L15" s="40" t="str">
        <f>Accueil!$F$13</f>
        <v>LOA 20 Trimestres</v>
      </c>
    </row>
    <row r="16" spans="1:12" s="2" customFormat="1" ht="17.100000000000001" customHeight="1">
      <c r="B16" s="14" t="s">
        <v>5</v>
      </c>
      <c r="C16" s="55" t="s">
        <v>10</v>
      </c>
      <c r="D16" s="55" t="s">
        <v>7</v>
      </c>
      <c r="E16" s="56" t="str">
        <f>"Matériel n°" &amp;$A$4</f>
        <v>Matériel n°1</v>
      </c>
      <c r="F16" s="58">
        <f>C6</f>
        <v>3</v>
      </c>
      <c r="G16" s="58"/>
      <c r="H16" s="58"/>
      <c r="I16" s="58"/>
      <c r="J16" s="58"/>
      <c r="K16" s="58"/>
      <c r="L16" s="58"/>
    </row>
    <row r="17" spans="1:12" s="2" customFormat="1" ht="17.100000000000001" customHeight="1">
      <c r="B17" s="110" t="s">
        <v>87</v>
      </c>
      <c r="C17" s="112" t="s">
        <v>104</v>
      </c>
      <c r="D17" s="114"/>
      <c r="E17" s="117" t="s">
        <v>31</v>
      </c>
      <c r="F17" s="118"/>
      <c r="G17" s="57"/>
      <c r="H17" s="38"/>
      <c r="I17" s="38"/>
      <c r="J17" s="38"/>
      <c r="K17" s="38"/>
      <c r="L17" s="38"/>
    </row>
    <row r="18" spans="1:12" s="2" customFormat="1" ht="17.100000000000001" customHeight="1">
      <c r="B18" s="111"/>
      <c r="C18" s="113"/>
      <c r="D18" s="115"/>
      <c r="E18" s="117" t="str">
        <f>IF(Accueil!$B$12="Oui","SOMME DES LOYERS LOA 4 T","-")</f>
        <v>-</v>
      </c>
      <c r="F18" s="118"/>
      <c r="G18" s="41"/>
      <c r="H18" s="58"/>
      <c r="I18" s="38"/>
      <c r="J18" s="38"/>
      <c r="K18" s="38"/>
      <c r="L18" s="38"/>
    </row>
    <row r="19" spans="1:12" s="2" customFormat="1" ht="17.100000000000001" customHeight="1">
      <c r="B19" s="110" t="s">
        <v>97</v>
      </c>
      <c r="C19" s="112" t="s">
        <v>104</v>
      </c>
      <c r="D19" s="114"/>
      <c r="E19" s="117" t="str">
        <f>IF(Accueil!$C$12="Oui","SOMME DES LOYERS LOA 8 T","-")</f>
        <v>-</v>
      </c>
      <c r="F19" s="118"/>
      <c r="G19" s="41"/>
      <c r="H19" s="38"/>
      <c r="I19" s="58"/>
      <c r="J19" s="38"/>
      <c r="K19" s="38"/>
      <c r="L19" s="38"/>
    </row>
    <row r="20" spans="1:12" s="2" customFormat="1" ht="17.100000000000001" customHeight="1">
      <c r="B20" s="111"/>
      <c r="C20" s="113"/>
      <c r="D20" s="115"/>
      <c r="E20" s="117" t="str">
        <f>IF(Accueil!$D$12="Oui","SOMME DES LOYERS LOA 12 T","-")</f>
        <v>SOMME DES LOYERS LOA 12 T</v>
      </c>
      <c r="F20" s="118"/>
      <c r="G20" s="41"/>
      <c r="H20" s="38"/>
      <c r="I20" s="38"/>
      <c r="J20" s="58"/>
      <c r="K20" s="38"/>
      <c r="L20" s="38"/>
    </row>
    <row r="21" spans="1:12" s="2" customFormat="1" ht="17.100000000000001" customHeight="1">
      <c r="E21" s="117" t="str">
        <f>IF(Accueil!$E$12="Oui","SOMME DES LOYERS LOA 16 T","-")</f>
        <v>SOMME DES LOYERS LOA 16 T</v>
      </c>
      <c r="F21" s="118"/>
      <c r="G21" s="41"/>
      <c r="H21" s="38"/>
      <c r="I21" s="38"/>
      <c r="J21" s="38"/>
      <c r="K21" s="39"/>
      <c r="L21" s="38"/>
    </row>
    <row r="22" spans="1:12" s="2" customFormat="1" ht="17.100000000000001" customHeight="1">
      <c r="B22" s="14" t="s">
        <v>106</v>
      </c>
      <c r="C22" s="27" t="s">
        <v>6</v>
      </c>
      <c r="D22" s="27" t="s">
        <v>7</v>
      </c>
      <c r="E22" s="117" t="str">
        <f>IF(Accueil!$F$12="Oui","SOMME DES LOYERS LOA 20 T","-")</f>
        <v>SOMME DES LOYERS LOA 20 T</v>
      </c>
      <c r="F22" s="118"/>
      <c r="G22" s="41"/>
      <c r="H22" s="38"/>
      <c r="I22" s="38"/>
      <c r="J22" s="38"/>
      <c r="K22" s="38"/>
      <c r="L22" s="56"/>
    </row>
    <row r="23" spans="1:12" s="2" customFormat="1" ht="17.100000000000001" customHeight="1">
      <c r="A23" s="28" t="s">
        <v>11</v>
      </c>
      <c r="B23" s="15" t="s">
        <v>19</v>
      </c>
      <c r="C23" s="26">
        <v>250</v>
      </c>
      <c r="D23" s="26"/>
      <c r="E23" s="34"/>
      <c r="F23" s="34"/>
      <c r="G23" s="34"/>
      <c r="H23" s="34"/>
      <c r="I23" s="34"/>
      <c r="J23" s="34"/>
      <c r="K23" s="34"/>
      <c r="L23" s="34"/>
    </row>
    <row r="24" spans="1:12" s="2" customFormat="1" ht="17.100000000000001" customHeight="1">
      <c r="A24" s="29"/>
      <c r="B24" s="10" t="s">
        <v>12</v>
      </c>
      <c r="C24" s="11">
        <v>250</v>
      </c>
      <c r="D24" s="11"/>
      <c r="E24" s="34"/>
      <c r="F24" s="34"/>
      <c r="G24" s="34"/>
      <c r="H24" s="34"/>
      <c r="I24" s="34"/>
      <c r="J24" s="34"/>
      <c r="K24" s="34"/>
      <c r="L24" s="34"/>
    </row>
    <row r="25" spans="1:12" s="2" customFormat="1" ht="17.100000000000001" customHeight="1">
      <c r="A25" s="14" t="s">
        <v>69</v>
      </c>
      <c r="B25" s="9" t="s">
        <v>21</v>
      </c>
      <c r="C25" s="70" t="s">
        <v>103</v>
      </c>
      <c r="D25" s="26"/>
      <c r="E25" s="34"/>
      <c r="F25" s="34"/>
      <c r="G25" s="34"/>
      <c r="H25" s="34"/>
      <c r="I25" s="34"/>
      <c r="J25" s="34"/>
      <c r="K25" s="34"/>
      <c r="L25" s="34"/>
    </row>
    <row r="26" spans="1:12" s="2" customFormat="1" ht="17.100000000000001" customHeight="1">
      <c r="A26" s="14" t="s">
        <v>72</v>
      </c>
      <c r="B26" s="9" t="s">
        <v>68</v>
      </c>
      <c r="C26" s="70" t="s">
        <v>103</v>
      </c>
      <c r="D26" s="26"/>
      <c r="E26" s="34"/>
      <c r="F26" s="34"/>
      <c r="G26" s="34"/>
      <c r="H26" s="34"/>
      <c r="I26" s="34"/>
      <c r="J26" s="34"/>
      <c r="K26" s="34"/>
      <c r="L26" s="34"/>
    </row>
    <row r="27" spans="1:12" s="2" customFormat="1" ht="17.100000000000001" customHeight="1">
      <c r="C27" s="1"/>
      <c r="D27" s="1"/>
      <c r="E27" s="34"/>
      <c r="F27" s="34"/>
      <c r="G27" s="34"/>
      <c r="H27" s="34"/>
      <c r="I27" s="34"/>
      <c r="J27" s="34"/>
      <c r="K27" s="34"/>
      <c r="L27" s="34"/>
    </row>
    <row r="28" spans="1:12" s="2" customFormat="1" ht="17.100000000000001" customHeight="1">
      <c r="B28" s="119" t="s">
        <v>22</v>
      </c>
      <c r="C28" s="120"/>
      <c r="D28" s="121"/>
      <c r="E28" s="34"/>
      <c r="F28" s="34"/>
      <c r="G28" s="34"/>
      <c r="H28" s="34"/>
      <c r="I28" s="34"/>
      <c r="J28" s="34"/>
      <c r="K28" s="34"/>
      <c r="L28" s="34"/>
    </row>
    <row r="29" spans="1:12" s="2" customFormat="1" ht="17.100000000000001" customHeight="1">
      <c r="B29" s="122"/>
      <c r="C29" s="123"/>
      <c r="D29" s="124"/>
      <c r="E29" s="34"/>
      <c r="F29" s="34"/>
      <c r="G29" s="34"/>
      <c r="H29" s="34"/>
      <c r="I29" s="34"/>
      <c r="J29" s="34"/>
      <c r="K29" s="34"/>
      <c r="L29" s="34"/>
    </row>
    <row r="30" spans="1:12" s="2" customFormat="1" ht="17.100000000000001" customHeight="1">
      <c r="B30" s="122"/>
      <c r="C30" s="123"/>
      <c r="D30" s="124"/>
      <c r="E30" s="34"/>
      <c r="F30" s="34"/>
      <c r="G30" s="34"/>
      <c r="H30" s="34"/>
      <c r="I30" s="34"/>
      <c r="J30" s="34"/>
      <c r="K30" s="34"/>
      <c r="L30"/>
    </row>
    <row r="31" spans="1:12" s="2" customFormat="1" ht="17.100000000000001" customHeight="1">
      <c r="B31" s="122"/>
      <c r="C31" s="123"/>
      <c r="D31" s="124"/>
      <c r="E31" s="34"/>
      <c r="F31" s="34"/>
      <c r="G31" s="34"/>
      <c r="H31" s="34"/>
      <c r="I31" s="34"/>
      <c r="J31" s="34"/>
      <c r="K31" s="34"/>
      <c r="L31"/>
    </row>
    <row r="32" spans="1:12" s="2" customFormat="1" ht="17.100000000000001" customHeight="1">
      <c r="B32" s="125"/>
      <c r="C32" s="126"/>
      <c r="D32" s="127"/>
      <c r="E32" s="34"/>
      <c r="F32" s="34"/>
      <c r="G32" s="34"/>
      <c r="H32" s="34"/>
      <c r="I32" s="34"/>
      <c r="J32" s="34"/>
      <c r="K32" s="34"/>
      <c r="L32"/>
    </row>
  </sheetData>
  <mergeCells count="28">
    <mergeCell ref="E22:F22"/>
    <mergeCell ref="B28:D32"/>
    <mergeCell ref="C5:D5"/>
    <mergeCell ref="C6:D6"/>
    <mergeCell ref="B1:D1"/>
    <mergeCell ref="B2:D2"/>
    <mergeCell ref="E1:L1"/>
    <mergeCell ref="E2:L2"/>
    <mergeCell ref="G4:L4"/>
    <mergeCell ref="F5:L5"/>
    <mergeCell ref="E7:L7"/>
    <mergeCell ref="E11:F11"/>
    <mergeCell ref="E12:F12"/>
    <mergeCell ref="E8:F8"/>
    <mergeCell ref="E9:F9"/>
    <mergeCell ref="E10:F10"/>
    <mergeCell ref="E14:L14"/>
    <mergeCell ref="E18:F18"/>
    <mergeCell ref="E19:F19"/>
    <mergeCell ref="E20:F20"/>
    <mergeCell ref="E21:F21"/>
    <mergeCell ref="E17:F17"/>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5" tint="-0.499984740745262"/>
  </sheetPr>
  <dimension ref="A1:L32"/>
  <sheetViews>
    <sheetView view="pageLayout" topLeftCell="A4" workbookViewId="0">
      <selection activeCell="D16" sqref="D16"/>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7" width="19.5703125" customWidth="1"/>
    <col min="8" max="12" width="17.28515625" customWidth="1"/>
  </cols>
  <sheetData>
    <row r="1" spans="1:12" s="2"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1:12" s="2" customFormat="1" ht="17.100000000000001" customHeight="1">
      <c r="B2" s="132" t="s">
        <v>20</v>
      </c>
      <c r="C2" s="132"/>
      <c r="D2" s="132"/>
      <c r="E2" s="132" t="s">
        <v>24</v>
      </c>
      <c r="F2" s="132"/>
      <c r="G2" s="132"/>
      <c r="H2" s="132"/>
      <c r="I2" s="132"/>
      <c r="J2" s="132"/>
      <c r="K2" s="132"/>
      <c r="L2" s="132"/>
    </row>
    <row r="3" spans="1:12" s="2" customFormat="1" ht="17.100000000000001" customHeight="1" thickBot="1">
      <c r="E3" s="34"/>
      <c r="F3" s="34"/>
      <c r="G3" s="34"/>
      <c r="H3" s="34"/>
      <c r="I3" s="34"/>
      <c r="J3" s="34"/>
      <c r="K3" s="34"/>
      <c r="L3" s="34"/>
    </row>
    <row r="4" spans="1:12" s="2" customFormat="1" ht="17.100000000000001" customHeight="1" thickBot="1">
      <c r="A4" s="33">
        <v>2</v>
      </c>
      <c r="B4" s="3" t="str">
        <f>"MATERIEL N°" &amp;$A$4</f>
        <v>MATERIEL N°2</v>
      </c>
      <c r="C4" s="4" t="s">
        <v>9</v>
      </c>
      <c r="D4" s="4"/>
      <c r="E4" s="43" t="str">
        <f>"MATERIEL N°" &amp;$A$4</f>
        <v>MATERIEL N°2</v>
      </c>
      <c r="F4" s="35" t="s">
        <v>9</v>
      </c>
      <c r="G4" s="133"/>
      <c r="H4" s="134"/>
      <c r="I4" s="134"/>
      <c r="J4" s="134"/>
      <c r="K4" s="134"/>
      <c r="L4" s="135"/>
    </row>
    <row r="5" spans="1:12" s="2" customFormat="1" ht="17.100000000000001" customHeight="1">
      <c r="B5" s="4" t="s">
        <v>0</v>
      </c>
      <c r="C5" s="128" t="s">
        <v>15</v>
      </c>
      <c r="D5" s="128"/>
      <c r="E5" s="42" t="s">
        <v>0</v>
      </c>
      <c r="F5" s="136" t="str">
        <f>C5</f>
        <v>MFP LOCAL A4 COULEUR</v>
      </c>
      <c r="G5" s="137"/>
      <c r="H5" s="137"/>
      <c r="I5" s="137"/>
      <c r="J5" s="137"/>
      <c r="K5" s="137"/>
      <c r="L5" s="137"/>
    </row>
    <row r="6" spans="1:12" s="2" customFormat="1" ht="17.100000000000001" customHeight="1">
      <c r="B6" s="4" t="s">
        <v>1</v>
      </c>
      <c r="C6" s="129">
        <v>1</v>
      </c>
      <c r="D6" s="130"/>
      <c r="E6" s="36"/>
      <c r="F6" s="36"/>
      <c r="G6" s="36"/>
      <c r="H6" s="34"/>
      <c r="I6" s="34"/>
      <c r="J6" s="34"/>
      <c r="K6" s="34"/>
      <c r="L6" s="34"/>
    </row>
    <row r="7" spans="1:12" s="2" customFormat="1" ht="17.100000000000001" customHeight="1">
      <c r="E7" s="117" t="s">
        <v>77</v>
      </c>
      <c r="F7" s="138"/>
      <c r="G7" s="138"/>
      <c r="H7" s="138"/>
      <c r="I7" s="138"/>
      <c r="J7" s="138"/>
      <c r="K7" s="138"/>
      <c r="L7" s="118"/>
    </row>
    <row r="8" spans="1:12" s="2" customFormat="1" ht="17.100000000000001" customHeight="1">
      <c r="B8" s="14" t="s">
        <v>8</v>
      </c>
      <c r="C8" s="23" t="s">
        <v>6</v>
      </c>
      <c r="D8" s="23" t="s">
        <v>7</v>
      </c>
      <c r="E8" s="141" t="s">
        <v>27</v>
      </c>
      <c r="F8" s="142"/>
      <c r="G8" s="40" t="s">
        <v>102</v>
      </c>
      <c r="H8" s="40" t="str">
        <f>Accueil!$B$13</f>
        <v>-</v>
      </c>
      <c r="I8" s="40" t="str">
        <f>Accueil!$C$13</f>
        <v>-</v>
      </c>
      <c r="J8" s="40" t="str">
        <f>Accueil!$D$13</f>
        <v>LOA 12 Trimestres</v>
      </c>
      <c r="K8" s="40" t="str">
        <f>Accueil!$E$13</f>
        <v>LOA 16 Trimestres</v>
      </c>
      <c r="L8" s="40" t="str">
        <f>Accueil!$F$13</f>
        <v>LOA 20 Trimestres</v>
      </c>
    </row>
    <row r="9" spans="1:12" s="2" customFormat="1" ht="17.100000000000001" customHeight="1">
      <c r="B9" s="15" t="s">
        <v>2</v>
      </c>
      <c r="C9" s="12">
        <v>20</v>
      </c>
      <c r="D9" s="12"/>
      <c r="E9" s="139" t="str">
        <f>"Matériel n°" &amp;$A$4</f>
        <v>Matériel n°2</v>
      </c>
      <c r="F9" s="140"/>
      <c r="G9" s="58"/>
      <c r="H9" s="56"/>
      <c r="I9" s="58"/>
      <c r="J9" s="58"/>
      <c r="K9" s="58"/>
      <c r="L9" s="58"/>
    </row>
    <row r="10" spans="1:12" s="2" customFormat="1" ht="17.100000000000001" customHeight="1">
      <c r="B10" s="4" t="s">
        <v>14</v>
      </c>
      <c r="C10" s="12">
        <v>20</v>
      </c>
      <c r="D10" s="12"/>
      <c r="E10" s="139" t="s">
        <v>105</v>
      </c>
      <c r="F10" s="140"/>
      <c r="G10" s="58"/>
      <c r="H10" s="56"/>
      <c r="I10" s="58"/>
      <c r="J10" s="58"/>
      <c r="K10" s="58"/>
      <c r="L10" s="58"/>
    </row>
    <row r="11" spans="1:12" s="2" customFormat="1" ht="17.100000000000001" customHeight="1">
      <c r="B11" s="4" t="s">
        <v>17</v>
      </c>
      <c r="C11" s="12">
        <v>20</v>
      </c>
      <c r="D11" s="12"/>
      <c r="E11" s="139" t="s">
        <v>108</v>
      </c>
      <c r="F11" s="140"/>
      <c r="G11" s="58"/>
      <c r="H11" s="56"/>
      <c r="I11" s="58"/>
      <c r="J11" s="58"/>
      <c r="K11" s="58"/>
      <c r="L11" s="58"/>
    </row>
    <row r="12" spans="1:12" s="2" customFormat="1" ht="17.100000000000001" customHeight="1">
      <c r="B12" s="4" t="s">
        <v>16</v>
      </c>
      <c r="C12" s="12">
        <v>512</v>
      </c>
      <c r="D12" s="13"/>
      <c r="E12" s="139" t="s">
        <v>109</v>
      </c>
      <c r="F12" s="140"/>
      <c r="G12" s="58"/>
      <c r="H12" s="56"/>
      <c r="I12" s="58"/>
      <c r="J12" s="58"/>
      <c r="K12" s="58"/>
      <c r="L12" s="58"/>
    </row>
    <row r="13" spans="1:12" s="2" customFormat="1" ht="17.100000000000001" customHeight="1">
      <c r="B13" s="4" t="s">
        <v>19</v>
      </c>
      <c r="C13" s="12">
        <v>250</v>
      </c>
      <c r="D13" s="12"/>
      <c r="E13" s="59"/>
      <c r="F13" s="59"/>
      <c r="G13" s="59"/>
      <c r="H13" s="59"/>
      <c r="I13" s="59"/>
      <c r="J13" s="59"/>
      <c r="K13" s="59"/>
      <c r="L13" s="59"/>
    </row>
    <row r="14" spans="1:12" s="2" customFormat="1" ht="17.100000000000001" customHeight="1">
      <c r="B14" s="4" t="s">
        <v>3</v>
      </c>
      <c r="C14" s="12">
        <v>1</v>
      </c>
      <c r="D14" s="12"/>
      <c r="E14" s="116" t="s">
        <v>78</v>
      </c>
      <c r="F14" s="116"/>
      <c r="G14" s="116"/>
      <c r="H14" s="116"/>
      <c r="I14" s="116"/>
      <c r="J14" s="116"/>
      <c r="K14" s="116"/>
      <c r="L14" s="116"/>
    </row>
    <row r="15" spans="1:12" s="2" customFormat="1" ht="17.100000000000001" customHeight="1">
      <c r="B15" s="4" t="s">
        <v>4</v>
      </c>
      <c r="C15" s="12">
        <v>251</v>
      </c>
      <c r="D15" s="12"/>
      <c r="E15" s="40" t="s">
        <v>28</v>
      </c>
      <c r="F15" s="40" t="s">
        <v>29</v>
      </c>
      <c r="G15" s="40" t="s">
        <v>102</v>
      </c>
      <c r="H15" s="40" t="str">
        <f>Accueil!$B$13</f>
        <v>-</v>
      </c>
      <c r="I15" s="40" t="str">
        <f>Accueil!$C$13</f>
        <v>-</v>
      </c>
      <c r="J15" s="40" t="str">
        <f>Accueil!$D$13</f>
        <v>LOA 12 Trimestres</v>
      </c>
      <c r="K15" s="40" t="str">
        <f>Accueil!$E$13</f>
        <v>LOA 16 Trimestres</v>
      </c>
      <c r="L15" s="40" t="str">
        <f>Accueil!$F$13</f>
        <v>LOA 20 Trimestres</v>
      </c>
    </row>
    <row r="16" spans="1:12" s="2" customFormat="1" ht="17.100000000000001" customHeight="1">
      <c r="E16" s="56" t="str">
        <f>"Matériel n°" &amp;$A$4</f>
        <v>Matériel n°2</v>
      </c>
      <c r="F16" s="58">
        <f>C6</f>
        <v>1</v>
      </c>
      <c r="G16" s="58"/>
      <c r="H16" s="58"/>
      <c r="I16" s="58"/>
      <c r="J16" s="58"/>
      <c r="K16" s="58"/>
      <c r="L16" s="58"/>
    </row>
    <row r="17" spans="1:12" s="2" customFormat="1" ht="17.100000000000001" customHeight="1">
      <c r="B17" s="14" t="s">
        <v>5</v>
      </c>
      <c r="C17" s="55" t="s">
        <v>10</v>
      </c>
      <c r="D17" s="55" t="s">
        <v>7</v>
      </c>
      <c r="E17" s="68" t="s">
        <v>109</v>
      </c>
      <c r="F17" s="58">
        <v>1</v>
      </c>
      <c r="G17" s="58"/>
      <c r="H17" s="58"/>
      <c r="I17" s="58"/>
      <c r="J17" s="58"/>
      <c r="K17" s="58"/>
      <c r="L17" s="58"/>
    </row>
    <row r="18" spans="1:12" s="2" customFormat="1" ht="17.100000000000001" customHeight="1">
      <c r="B18" s="110" t="s">
        <v>87</v>
      </c>
      <c r="C18" s="112" t="s">
        <v>104</v>
      </c>
      <c r="D18" s="114"/>
      <c r="E18" s="117" t="s">
        <v>31</v>
      </c>
      <c r="F18" s="118"/>
      <c r="G18" s="57"/>
      <c r="H18" s="38"/>
      <c r="I18" s="38"/>
      <c r="J18" s="38"/>
      <c r="K18" s="38"/>
      <c r="L18" s="38"/>
    </row>
    <row r="19" spans="1:12" s="2" customFormat="1" ht="17.100000000000001" customHeight="1">
      <c r="B19" s="111"/>
      <c r="C19" s="113"/>
      <c r="D19" s="115"/>
      <c r="E19" s="117" t="str">
        <f>IF(Accueil!$B$12="Oui","SOMME DES LOYERS LOA 4 T","-")</f>
        <v>-</v>
      </c>
      <c r="F19" s="118"/>
      <c r="G19" s="41"/>
      <c r="H19" s="58"/>
      <c r="I19" s="38"/>
      <c r="J19" s="38"/>
      <c r="K19" s="38"/>
      <c r="L19" s="38"/>
    </row>
    <row r="20" spans="1:12" s="2" customFormat="1" ht="17.100000000000001" customHeight="1">
      <c r="B20" s="110" t="s">
        <v>97</v>
      </c>
      <c r="C20" s="112" t="s">
        <v>104</v>
      </c>
      <c r="D20" s="114"/>
      <c r="E20" s="117" t="str">
        <f>IF(Accueil!$C$12="Oui","SOMME DES LOYERS LOA 8 T","-")</f>
        <v>-</v>
      </c>
      <c r="F20" s="118"/>
      <c r="G20" s="41"/>
      <c r="H20" s="38"/>
      <c r="I20" s="58"/>
      <c r="J20" s="38"/>
      <c r="K20" s="38"/>
      <c r="L20" s="38"/>
    </row>
    <row r="21" spans="1:12" s="2" customFormat="1" ht="17.100000000000001" customHeight="1">
      <c r="B21" s="111"/>
      <c r="C21" s="113"/>
      <c r="D21" s="115"/>
      <c r="E21" s="117" t="str">
        <f>IF(Accueil!$D$12="Oui","SOMME DES LOYERS LOA 12 T","-")</f>
        <v>SOMME DES LOYERS LOA 12 T</v>
      </c>
      <c r="F21" s="118"/>
      <c r="G21" s="41"/>
      <c r="H21" s="38"/>
      <c r="I21" s="38"/>
      <c r="J21" s="58"/>
      <c r="K21" s="38"/>
      <c r="L21" s="38"/>
    </row>
    <row r="22" spans="1:12" s="2" customFormat="1" ht="17.100000000000001" customHeight="1">
      <c r="E22" s="117" t="str">
        <f>IF(Accueil!$E$12="Oui","SOMME DES LOYERS LOA 16 T","-")</f>
        <v>SOMME DES LOYERS LOA 16 T</v>
      </c>
      <c r="F22" s="118"/>
      <c r="G22" s="41"/>
      <c r="H22" s="38"/>
      <c r="I22" s="38"/>
      <c r="J22" s="38"/>
      <c r="K22" s="39"/>
      <c r="L22" s="38"/>
    </row>
    <row r="23" spans="1:12" s="2" customFormat="1" ht="17.100000000000001" customHeight="1">
      <c r="B23" s="14" t="s">
        <v>106</v>
      </c>
      <c r="C23" s="23" t="s">
        <v>6</v>
      </c>
      <c r="D23" s="23" t="s">
        <v>7</v>
      </c>
      <c r="E23" s="117" t="str">
        <f>IF(Accueil!$F$12="Oui","SOMME DES LOYERS LOA 20 T","-")</f>
        <v>SOMME DES LOYERS LOA 20 T</v>
      </c>
      <c r="F23" s="118"/>
      <c r="G23" s="41"/>
      <c r="H23" s="38"/>
      <c r="I23" s="38"/>
      <c r="J23" s="38"/>
      <c r="K23" s="38"/>
      <c r="L23" s="56"/>
    </row>
    <row r="24" spans="1:12" s="2" customFormat="1" ht="17.100000000000001" customHeight="1">
      <c r="A24" s="143" t="s">
        <v>11</v>
      </c>
      <c r="B24" s="15" t="s">
        <v>19</v>
      </c>
      <c r="C24" s="12">
        <v>250</v>
      </c>
      <c r="D24" s="12"/>
      <c r="E24" s="34"/>
      <c r="F24" s="34"/>
      <c r="G24" s="34"/>
      <c r="H24" s="34"/>
      <c r="I24" s="34"/>
      <c r="J24" s="34"/>
      <c r="K24" s="34"/>
      <c r="L24" s="34"/>
    </row>
    <row r="25" spans="1:12" s="2" customFormat="1" ht="17.100000000000001" customHeight="1">
      <c r="A25" s="144"/>
      <c r="B25" s="10" t="s">
        <v>12</v>
      </c>
      <c r="C25" s="11">
        <v>250</v>
      </c>
      <c r="D25" s="11"/>
      <c r="E25" s="34"/>
      <c r="F25" s="34"/>
      <c r="G25" s="34"/>
      <c r="H25" s="34"/>
      <c r="I25" s="34"/>
      <c r="J25" s="34"/>
      <c r="K25" s="34"/>
      <c r="L25" s="34"/>
    </row>
    <row r="26" spans="1:12" s="2" customFormat="1" ht="17.100000000000001" customHeight="1">
      <c r="A26" s="14" t="s">
        <v>69</v>
      </c>
      <c r="B26" s="9" t="s">
        <v>21</v>
      </c>
      <c r="C26" s="70" t="s">
        <v>103</v>
      </c>
      <c r="D26" s="12"/>
      <c r="E26" s="34"/>
      <c r="F26" s="34"/>
      <c r="G26" s="34"/>
      <c r="H26" s="34"/>
      <c r="I26" s="34"/>
      <c r="J26" s="34"/>
      <c r="K26" s="34"/>
      <c r="L26" s="34"/>
    </row>
    <row r="27" spans="1:12" s="2" customFormat="1" ht="17.100000000000001" customHeight="1">
      <c r="A27" s="14" t="s">
        <v>72</v>
      </c>
      <c r="B27" s="9" t="s">
        <v>68</v>
      </c>
      <c r="C27" s="70" t="s">
        <v>103</v>
      </c>
      <c r="D27" s="26"/>
      <c r="E27" s="34"/>
      <c r="F27" s="34"/>
      <c r="G27" s="34"/>
      <c r="H27" s="34"/>
      <c r="I27" s="34"/>
      <c r="J27" s="34"/>
      <c r="K27" s="34"/>
      <c r="L27" s="34"/>
    </row>
    <row r="28" spans="1:12" s="2" customFormat="1" ht="17.100000000000001" customHeight="1">
      <c r="C28" s="1"/>
      <c r="D28" s="1"/>
      <c r="E28" s="34"/>
      <c r="F28" s="34"/>
      <c r="G28" s="34"/>
      <c r="H28" s="34"/>
      <c r="I28" s="34"/>
      <c r="J28" s="34"/>
      <c r="K28" s="34"/>
      <c r="L28" s="34"/>
    </row>
    <row r="29" spans="1:12" s="2" customFormat="1" ht="17.100000000000001" customHeight="1">
      <c r="B29" s="119" t="s">
        <v>22</v>
      </c>
      <c r="C29" s="120"/>
      <c r="D29" s="121"/>
      <c r="E29" s="34"/>
      <c r="F29" s="34"/>
      <c r="G29" s="34"/>
      <c r="H29" s="34"/>
      <c r="I29" s="34"/>
      <c r="J29" s="34"/>
      <c r="K29" s="34"/>
      <c r="L29" s="34"/>
    </row>
    <row r="30" spans="1:12" s="2" customFormat="1" ht="17.100000000000001" customHeight="1">
      <c r="B30" s="122"/>
      <c r="C30" s="123"/>
      <c r="D30" s="124"/>
      <c r="E30" s="34"/>
      <c r="F30" s="34"/>
      <c r="G30" s="34"/>
      <c r="H30" s="34"/>
      <c r="I30" s="34"/>
      <c r="J30" s="34"/>
      <c r="K30" s="34"/>
      <c r="L30" s="34"/>
    </row>
    <row r="31" spans="1:12" s="2" customFormat="1" ht="17.100000000000001" customHeight="1">
      <c r="B31" s="122"/>
      <c r="C31" s="123"/>
      <c r="D31" s="124"/>
      <c r="E31"/>
      <c r="F31"/>
      <c r="G31"/>
      <c r="H31"/>
      <c r="I31"/>
      <c r="J31"/>
      <c r="K31"/>
      <c r="L31"/>
    </row>
    <row r="32" spans="1:12" s="2" customFormat="1" ht="17.100000000000001" customHeight="1">
      <c r="B32" s="125"/>
      <c r="C32" s="126"/>
      <c r="D32" s="127"/>
      <c r="E32"/>
      <c r="F32"/>
      <c r="G32"/>
      <c r="H32"/>
      <c r="I32"/>
      <c r="J32"/>
      <c r="K32"/>
      <c r="L32"/>
    </row>
  </sheetData>
  <mergeCells count="29">
    <mergeCell ref="E20:F20"/>
    <mergeCell ref="E21:F21"/>
    <mergeCell ref="B1:D1"/>
    <mergeCell ref="B2:D2"/>
    <mergeCell ref="E1:L1"/>
    <mergeCell ref="E2:L2"/>
    <mergeCell ref="G4:L4"/>
    <mergeCell ref="B18:B19"/>
    <mergeCell ref="C18:C19"/>
    <mergeCell ref="D18:D19"/>
    <mergeCell ref="B20:B21"/>
    <mergeCell ref="C20:C21"/>
    <mergeCell ref="D20:D21"/>
    <mergeCell ref="E22:F22"/>
    <mergeCell ref="B29:D32"/>
    <mergeCell ref="C5:D5"/>
    <mergeCell ref="C6:D6"/>
    <mergeCell ref="A24:A25"/>
    <mergeCell ref="E8:F8"/>
    <mergeCell ref="E9:F9"/>
    <mergeCell ref="E10:F10"/>
    <mergeCell ref="E11:F11"/>
    <mergeCell ref="E12:F12"/>
    <mergeCell ref="E18:F18"/>
    <mergeCell ref="F5:L5"/>
    <mergeCell ref="E7:L7"/>
    <mergeCell ref="E14:L14"/>
    <mergeCell ref="E23:F23"/>
    <mergeCell ref="E19:F19"/>
  </mergeCells>
  <pageMargins left="0.43307086614173229" right="0.23622047244094488"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7" tint="-0.499984740745262"/>
  </sheetPr>
  <dimension ref="A1:L32"/>
  <sheetViews>
    <sheetView view="pageLayout" topLeftCell="A10" workbookViewId="0">
      <selection activeCell="B30" sqref="B30:D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8.140625" customWidth="1"/>
  </cols>
  <sheetData>
    <row r="1" spans="1:12" s="2"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1:12" s="2" customFormat="1" ht="17.100000000000001" customHeight="1">
      <c r="B2" s="132" t="s">
        <v>20</v>
      </c>
      <c r="C2" s="132"/>
      <c r="D2" s="132"/>
      <c r="E2" s="132" t="s">
        <v>24</v>
      </c>
      <c r="F2" s="132"/>
      <c r="G2" s="132"/>
      <c r="H2" s="132"/>
      <c r="I2" s="132"/>
      <c r="J2" s="132"/>
      <c r="K2" s="132"/>
      <c r="L2" s="132"/>
    </row>
    <row r="3" spans="1:12" s="2" customFormat="1" ht="17.100000000000001" customHeight="1" thickBot="1">
      <c r="E3" s="34"/>
      <c r="F3" s="34"/>
      <c r="G3" s="34"/>
      <c r="H3" s="34"/>
      <c r="I3" s="34"/>
      <c r="J3" s="34"/>
      <c r="K3" s="34"/>
      <c r="L3" s="34"/>
    </row>
    <row r="4" spans="1:12" s="2" customFormat="1" ht="17.100000000000001" customHeight="1" thickBot="1">
      <c r="A4" s="33">
        <v>3</v>
      </c>
      <c r="B4" s="3" t="str">
        <f>"MATERIEL N°" &amp;$A$4</f>
        <v>MATERIEL N°3</v>
      </c>
      <c r="C4" s="4" t="s">
        <v>9</v>
      </c>
      <c r="D4" s="4"/>
      <c r="E4" s="43" t="str">
        <f>"MATERIEL N°" &amp;$A$4</f>
        <v>MATERIEL N°3</v>
      </c>
      <c r="F4" s="35" t="s">
        <v>9</v>
      </c>
      <c r="G4" s="133"/>
      <c r="H4" s="134"/>
      <c r="I4" s="134"/>
      <c r="J4" s="134"/>
      <c r="K4" s="134"/>
      <c r="L4" s="135"/>
    </row>
    <row r="5" spans="1:12" s="2" customFormat="1" ht="17.100000000000001" customHeight="1">
      <c r="B5" s="4" t="s">
        <v>0</v>
      </c>
      <c r="C5" s="128" t="s">
        <v>18</v>
      </c>
      <c r="D5" s="128"/>
      <c r="E5" s="42" t="s">
        <v>0</v>
      </c>
      <c r="F5" s="136" t="str">
        <f>C5</f>
        <v>MFP LOCAL A3  COULEUR</v>
      </c>
      <c r="G5" s="137"/>
      <c r="H5" s="137"/>
      <c r="I5" s="137"/>
      <c r="J5" s="137"/>
      <c r="K5" s="137"/>
      <c r="L5" s="137"/>
    </row>
    <row r="6" spans="1:12" s="2" customFormat="1" ht="17.100000000000001" customHeight="1">
      <c r="B6" s="4" t="s">
        <v>1</v>
      </c>
      <c r="C6" s="129">
        <v>2</v>
      </c>
      <c r="D6" s="130"/>
      <c r="E6" s="36"/>
      <c r="F6" s="36"/>
      <c r="G6" s="36"/>
      <c r="H6" s="34"/>
      <c r="I6" s="34"/>
      <c r="J6" s="34"/>
      <c r="K6" s="34"/>
      <c r="L6" s="34"/>
    </row>
    <row r="7" spans="1:12" s="2" customFormat="1" ht="17.100000000000001" customHeight="1">
      <c r="E7" s="117" t="s">
        <v>77</v>
      </c>
      <c r="F7" s="138"/>
      <c r="G7" s="138"/>
      <c r="H7" s="138"/>
      <c r="I7" s="138"/>
      <c r="J7" s="138"/>
      <c r="K7" s="138"/>
      <c r="L7" s="118"/>
    </row>
    <row r="8" spans="1:12" s="2" customFormat="1" ht="17.100000000000001" customHeight="1">
      <c r="B8" s="14" t="s">
        <v>8</v>
      </c>
      <c r="C8" s="27" t="s">
        <v>6</v>
      </c>
      <c r="D8" s="27" t="s">
        <v>7</v>
      </c>
      <c r="E8" s="141" t="s">
        <v>27</v>
      </c>
      <c r="F8" s="142"/>
      <c r="G8" s="40" t="s">
        <v>102</v>
      </c>
      <c r="H8" s="40" t="str">
        <f>Accueil!$B$13</f>
        <v>-</v>
      </c>
      <c r="I8" s="40" t="str">
        <f>Accueil!$C$13</f>
        <v>-</v>
      </c>
      <c r="J8" s="40" t="str">
        <f>Accueil!$D$13</f>
        <v>LOA 12 Trimestres</v>
      </c>
      <c r="K8" s="40" t="str">
        <f>Accueil!$E$13</f>
        <v>LOA 16 Trimestres</v>
      </c>
      <c r="L8" s="40" t="str">
        <f>Accueil!$F$13</f>
        <v>LOA 20 Trimestres</v>
      </c>
    </row>
    <row r="9" spans="1:12" s="2" customFormat="1" ht="17.100000000000001" customHeight="1">
      <c r="B9" s="15" t="s">
        <v>2</v>
      </c>
      <c r="C9" s="26">
        <v>25</v>
      </c>
      <c r="D9" s="26"/>
      <c r="E9" s="139" t="str">
        <f>"Matériel n°" &amp;$A$4</f>
        <v>Matériel n°3</v>
      </c>
      <c r="F9" s="140"/>
      <c r="G9" s="58"/>
      <c r="H9" s="56"/>
      <c r="I9" s="58"/>
      <c r="J9" s="58"/>
      <c r="K9" s="58"/>
      <c r="L9" s="58"/>
    </row>
    <row r="10" spans="1:12" s="2" customFormat="1" ht="17.100000000000001" customHeight="1">
      <c r="B10" s="4" t="s">
        <v>14</v>
      </c>
      <c r="C10" s="26">
        <v>25</v>
      </c>
      <c r="D10" s="26"/>
      <c r="E10" s="139" t="s">
        <v>105</v>
      </c>
      <c r="F10" s="140"/>
      <c r="G10" s="58"/>
      <c r="H10" s="56"/>
      <c r="I10" s="58"/>
      <c r="J10" s="58"/>
      <c r="K10" s="58"/>
      <c r="L10" s="58"/>
    </row>
    <row r="11" spans="1:12" s="2" customFormat="1" ht="17.100000000000001" customHeight="1">
      <c r="B11" s="4" t="s">
        <v>17</v>
      </c>
      <c r="C11" s="26">
        <v>25</v>
      </c>
      <c r="D11" s="26"/>
      <c r="E11" s="139" t="s">
        <v>107</v>
      </c>
      <c r="F11" s="140"/>
      <c r="G11" s="72"/>
      <c r="H11" s="71"/>
      <c r="I11" s="72"/>
      <c r="J11" s="72"/>
      <c r="K11" s="72"/>
      <c r="L11" s="72"/>
    </row>
    <row r="12" spans="1:12" s="2" customFormat="1" ht="17.100000000000001" customHeight="1">
      <c r="B12" s="4" t="s">
        <v>16</v>
      </c>
      <c r="C12" s="26">
        <v>512</v>
      </c>
      <c r="D12" s="26"/>
      <c r="E12" s="139" t="s">
        <v>108</v>
      </c>
      <c r="F12" s="140"/>
      <c r="G12" s="58"/>
      <c r="H12" s="56"/>
      <c r="I12" s="58"/>
      <c r="J12" s="58"/>
      <c r="K12" s="58"/>
      <c r="L12" s="58"/>
    </row>
    <row r="13" spans="1:12" s="2" customFormat="1" ht="17.100000000000001" customHeight="1">
      <c r="B13" s="4" t="s">
        <v>66</v>
      </c>
      <c r="C13" s="26">
        <v>250</v>
      </c>
      <c r="D13" s="26"/>
      <c r="E13" s="139" t="s">
        <v>109</v>
      </c>
      <c r="F13" s="140"/>
      <c r="G13" s="58"/>
      <c r="H13" s="56"/>
      <c r="I13" s="58"/>
      <c r="J13" s="58"/>
      <c r="K13" s="58"/>
      <c r="L13" s="58"/>
    </row>
    <row r="14" spans="1:12" s="2" customFormat="1" ht="17.100000000000001" customHeight="1">
      <c r="B14" s="4" t="s">
        <v>3</v>
      </c>
      <c r="C14" s="26">
        <v>50</v>
      </c>
      <c r="D14" s="26"/>
      <c r="E14" s="139" t="s">
        <v>119</v>
      </c>
      <c r="F14" s="140"/>
      <c r="G14" s="74"/>
      <c r="H14" s="74"/>
      <c r="I14" s="74"/>
      <c r="J14" s="74"/>
      <c r="K14" s="74"/>
      <c r="L14" s="74"/>
    </row>
    <row r="15" spans="1:12" s="2" customFormat="1" ht="17.100000000000001" customHeight="1">
      <c r="B15" s="4" t="s">
        <v>4</v>
      </c>
      <c r="C15" s="26">
        <v>550</v>
      </c>
      <c r="D15" s="26"/>
      <c r="E15" s="139" t="s">
        <v>110</v>
      </c>
      <c r="F15" s="140"/>
      <c r="G15" s="58"/>
      <c r="H15" s="56"/>
      <c r="I15" s="58"/>
      <c r="J15" s="58"/>
      <c r="K15" s="58"/>
      <c r="L15" s="58"/>
    </row>
    <row r="16" spans="1:12" s="2" customFormat="1" ht="17.100000000000001" customHeight="1">
      <c r="E16" s="59"/>
      <c r="F16" s="59"/>
      <c r="G16" s="59"/>
      <c r="H16" s="59"/>
      <c r="I16" s="59"/>
      <c r="J16" s="59"/>
      <c r="K16" s="59"/>
      <c r="L16" s="59"/>
    </row>
    <row r="17" spans="1:12" s="2" customFormat="1" ht="17.100000000000001" customHeight="1">
      <c r="B17" s="14" t="s">
        <v>5</v>
      </c>
      <c r="C17" s="55" t="s">
        <v>10</v>
      </c>
      <c r="D17" s="55" t="s">
        <v>7</v>
      </c>
      <c r="E17" s="116" t="s">
        <v>78</v>
      </c>
      <c r="F17" s="116"/>
      <c r="G17" s="116"/>
      <c r="H17" s="116"/>
      <c r="I17" s="116"/>
      <c r="J17" s="116"/>
      <c r="K17" s="116"/>
      <c r="L17" s="116"/>
    </row>
    <row r="18" spans="1:12" s="2" customFormat="1" ht="17.100000000000001" customHeight="1">
      <c r="B18" s="110" t="s">
        <v>87</v>
      </c>
      <c r="C18" s="112" t="s">
        <v>104</v>
      </c>
      <c r="D18" s="114"/>
      <c r="E18" s="40" t="s">
        <v>28</v>
      </c>
      <c r="F18" s="40" t="s">
        <v>29</v>
      </c>
      <c r="G18" s="40" t="s">
        <v>102</v>
      </c>
      <c r="H18" s="40" t="str">
        <f>Accueil!$B$13</f>
        <v>-</v>
      </c>
      <c r="I18" s="40" t="str">
        <f>Accueil!$C$13</f>
        <v>-</v>
      </c>
      <c r="J18" s="40" t="str">
        <f>Accueil!$D$13</f>
        <v>LOA 12 Trimestres</v>
      </c>
      <c r="K18" s="40" t="str">
        <f>Accueil!$E$13</f>
        <v>LOA 16 Trimestres</v>
      </c>
      <c r="L18" s="40" t="str">
        <f>Accueil!$F$13</f>
        <v>LOA 20 Trimestres</v>
      </c>
    </row>
    <row r="19" spans="1:12" s="2" customFormat="1" ht="17.100000000000001" customHeight="1">
      <c r="B19" s="111"/>
      <c r="C19" s="113"/>
      <c r="D19" s="115"/>
      <c r="E19" s="56" t="str">
        <f>"Matériel n°" &amp;$A$4</f>
        <v>Matériel n°3</v>
      </c>
      <c r="F19" s="58">
        <f>C6</f>
        <v>2</v>
      </c>
      <c r="G19" s="58"/>
      <c r="H19" s="58"/>
      <c r="I19" s="58"/>
      <c r="J19" s="58"/>
      <c r="K19" s="58"/>
      <c r="L19" s="58"/>
    </row>
    <row r="20" spans="1:12" s="2" customFormat="1" ht="17.100000000000001" customHeight="1">
      <c r="B20" s="110" t="s">
        <v>97</v>
      </c>
      <c r="C20" s="112" t="s">
        <v>104</v>
      </c>
      <c r="D20" s="114"/>
      <c r="E20" s="68" t="s">
        <v>108</v>
      </c>
      <c r="F20" s="58">
        <v>1</v>
      </c>
      <c r="G20" s="58"/>
      <c r="H20" s="58"/>
      <c r="I20" s="58"/>
      <c r="J20" s="58"/>
      <c r="K20" s="58"/>
      <c r="L20" s="58"/>
    </row>
    <row r="21" spans="1:12" s="2" customFormat="1" ht="17.100000000000001" customHeight="1">
      <c r="B21" s="111"/>
      <c r="C21" s="113"/>
      <c r="D21" s="115"/>
      <c r="E21" s="68" t="s">
        <v>109</v>
      </c>
      <c r="F21" s="58">
        <v>2</v>
      </c>
      <c r="G21" s="58"/>
      <c r="H21" s="58"/>
      <c r="I21" s="58"/>
      <c r="J21" s="58"/>
      <c r="K21" s="58"/>
      <c r="L21" s="58"/>
    </row>
    <row r="22" spans="1:12" s="2" customFormat="1" ht="9.75" customHeight="1">
      <c r="E22" s="117" t="s">
        <v>31</v>
      </c>
      <c r="F22" s="118"/>
      <c r="G22" s="57"/>
      <c r="H22" s="38"/>
      <c r="I22" s="38"/>
      <c r="J22" s="38"/>
      <c r="K22" s="38"/>
      <c r="L22" s="38"/>
    </row>
    <row r="23" spans="1:12" s="2" customFormat="1" ht="17.100000000000001" customHeight="1">
      <c r="B23" s="14" t="s">
        <v>106</v>
      </c>
      <c r="C23" s="27" t="s">
        <v>6</v>
      </c>
      <c r="D23" s="27" t="s">
        <v>7</v>
      </c>
      <c r="E23" s="117" t="str">
        <f>IF(Accueil!$B$12="Oui","SOMME DES LOYERS LOA 4 T","-")</f>
        <v>-</v>
      </c>
      <c r="F23" s="118"/>
      <c r="G23" s="41"/>
      <c r="H23" s="58"/>
      <c r="I23" s="38"/>
      <c r="J23" s="38"/>
      <c r="K23" s="38"/>
      <c r="L23" s="38"/>
    </row>
    <row r="24" spans="1:12" s="2" customFormat="1" ht="17.100000000000001" customHeight="1">
      <c r="A24" s="143" t="s">
        <v>11</v>
      </c>
      <c r="B24" s="35" t="s">
        <v>114</v>
      </c>
      <c r="C24" s="114">
        <v>500</v>
      </c>
      <c r="D24" s="114"/>
      <c r="E24" s="117" t="str">
        <f>IF(Accueil!$C$12="Oui","SOMME DES LOYERS LOA 8 T","-")</f>
        <v>-</v>
      </c>
      <c r="F24" s="118"/>
      <c r="G24" s="41"/>
      <c r="H24" s="38"/>
      <c r="I24" s="58"/>
      <c r="J24" s="38"/>
      <c r="K24" s="38"/>
      <c r="L24" s="38"/>
    </row>
    <row r="25" spans="1:12" s="2" customFormat="1" ht="17.100000000000001" customHeight="1">
      <c r="A25" s="144"/>
      <c r="B25" s="37" t="s">
        <v>12</v>
      </c>
      <c r="C25" s="115"/>
      <c r="D25" s="115"/>
      <c r="E25" s="117" t="str">
        <f>IF(Accueil!$D$12="Oui","SOMME DES LOYERS LOA 12 T","-")</f>
        <v>SOMME DES LOYERS LOA 12 T</v>
      </c>
      <c r="F25" s="118"/>
      <c r="G25" s="41"/>
      <c r="H25" s="38"/>
      <c r="I25" s="38"/>
      <c r="J25" s="58"/>
      <c r="K25" s="38"/>
      <c r="L25" s="38"/>
    </row>
    <row r="26" spans="1:12" s="2" customFormat="1" ht="17.100000000000001" customHeight="1">
      <c r="A26" s="14" t="s">
        <v>69</v>
      </c>
      <c r="B26" s="4" t="s">
        <v>21</v>
      </c>
      <c r="C26" s="70" t="s">
        <v>103</v>
      </c>
      <c r="D26" s="26"/>
      <c r="E26" s="117" t="str">
        <f>IF(Accueil!$E$12="Oui","SOMME DES LOYERS LOA 16 T","-")</f>
        <v>SOMME DES LOYERS LOA 16 T</v>
      </c>
      <c r="F26" s="118"/>
      <c r="G26" s="41"/>
      <c r="H26" s="38"/>
      <c r="I26" s="38"/>
      <c r="J26" s="38"/>
      <c r="K26" s="39"/>
      <c r="L26" s="38"/>
    </row>
    <row r="27" spans="1:12" s="2" customFormat="1" ht="17.100000000000001" customHeight="1">
      <c r="A27" s="14" t="s">
        <v>72</v>
      </c>
      <c r="B27" s="4" t="s">
        <v>68</v>
      </c>
      <c r="C27" s="70" t="s">
        <v>103</v>
      </c>
      <c r="D27" s="26"/>
      <c r="E27" s="117" t="str">
        <f>IF(Accueil!$F$12="Oui","SOMME DES LOYERS LOA 20 T","-")</f>
        <v>SOMME DES LOYERS LOA 20 T</v>
      </c>
      <c r="F27" s="118"/>
      <c r="G27" s="41"/>
      <c r="H27" s="38"/>
      <c r="I27" s="38"/>
      <c r="J27" s="38"/>
      <c r="K27" s="38"/>
      <c r="L27" s="56"/>
    </row>
    <row r="28" spans="1:12" s="2" customFormat="1" ht="34.5" customHeight="1">
      <c r="A28" s="14" t="s">
        <v>117</v>
      </c>
      <c r="B28" s="35" t="s">
        <v>118</v>
      </c>
      <c r="C28" s="70"/>
      <c r="D28" s="75"/>
      <c r="E28" s="34"/>
      <c r="F28" s="34"/>
      <c r="G28" s="34"/>
      <c r="H28" s="34"/>
      <c r="I28" s="34"/>
      <c r="J28" s="34"/>
      <c r="K28" s="34"/>
      <c r="L28" s="34"/>
    </row>
    <row r="29" spans="1:12" s="2" customFormat="1" ht="17.100000000000001" customHeight="1">
      <c r="A29" s="14" t="s">
        <v>96</v>
      </c>
      <c r="B29" s="4" t="s">
        <v>75</v>
      </c>
      <c r="C29" s="69" t="s">
        <v>111</v>
      </c>
      <c r="D29" s="26"/>
      <c r="E29" s="34"/>
      <c r="F29" s="34"/>
      <c r="G29" s="34"/>
      <c r="H29" s="34"/>
      <c r="I29" s="34"/>
      <c r="J29" s="34"/>
      <c r="K29" s="34"/>
      <c r="L29" s="34"/>
    </row>
    <row r="30" spans="1:12" s="2" customFormat="1" ht="17.100000000000001" customHeight="1">
      <c r="B30" s="145" t="s">
        <v>121</v>
      </c>
      <c r="C30" s="146"/>
      <c r="D30" s="147"/>
      <c r="E30" s="34"/>
      <c r="F30" s="34"/>
      <c r="G30" s="34"/>
      <c r="H30" s="34"/>
      <c r="I30" s="34"/>
      <c r="J30" s="34"/>
      <c r="K30" s="34"/>
      <c r="L30" s="34"/>
    </row>
    <row r="31" spans="1:12" s="2" customFormat="1" ht="17.100000000000001" customHeight="1">
      <c r="B31" s="148"/>
      <c r="C31" s="149"/>
      <c r="D31" s="150"/>
      <c r="E31" s="34"/>
      <c r="F31" s="34"/>
      <c r="G31" s="34"/>
      <c r="H31" s="34"/>
      <c r="I31" s="34"/>
      <c r="J31" s="34"/>
      <c r="K31" s="34"/>
      <c r="L31" s="34"/>
    </row>
    <row r="32" spans="1:12" s="2" customFormat="1" ht="17.100000000000001" customHeight="1">
      <c r="B32" s="151"/>
      <c r="C32" s="152"/>
      <c r="D32" s="153"/>
      <c r="E32" s="34"/>
      <c r="F32" s="34"/>
      <c r="G32" s="34"/>
      <c r="H32" s="34"/>
      <c r="I32" s="34"/>
      <c r="J32" s="34"/>
      <c r="K32" s="34"/>
      <c r="L32" s="34"/>
    </row>
  </sheetData>
  <mergeCells count="34">
    <mergeCell ref="E10:F10"/>
    <mergeCell ref="E12:F12"/>
    <mergeCell ref="B30:D32"/>
    <mergeCell ref="C5:D5"/>
    <mergeCell ref="C6:D6"/>
    <mergeCell ref="E27:F27"/>
    <mergeCell ref="E24:F24"/>
    <mergeCell ref="E25:F25"/>
    <mergeCell ref="E26:F26"/>
    <mergeCell ref="F5:L5"/>
    <mergeCell ref="E7:L7"/>
    <mergeCell ref="E17:L17"/>
    <mergeCell ref="E13:F13"/>
    <mergeCell ref="E15:F15"/>
    <mergeCell ref="E22:F22"/>
    <mergeCell ref="E23:F23"/>
    <mergeCell ref="E8:F8"/>
    <mergeCell ref="E9:F9"/>
    <mergeCell ref="A24:A25"/>
    <mergeCell ref="E1:L1"/>
    <mergeCell ref="E2:L2"/>
    <mergeCell ref="G4:L4"/>
    <mergeCell ref="B18:B19"/>
    <mergeCell ref="C18:C19"/>
    <mergeCell ref="D18:D19"/>
    <mergeCell ref="B20:B21"/>
    <mergeCell ref="C20:C21"/>
    <mergeCell ref="D20:D21"/>
    <mergeCell ref="C24:C25"/>
    <mergeCell ref="D24:D25"/>
    <mergeCell ref="E14:F14"/>
    <mergeCell ref="E11:F11"/>
    <mergeCell ref="B1:D1"/>
    <mergeCell ref="B2:D2"/>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7" tint="-0.499984740745262"/>
  </sheetPr>
  <dimension ref="A1:L33"/>
  <sheetViews>
    <sheetView tabSelected="1" view="pageLayout" topLeftCell="C1" workbookViewId="0">
      <selection activeCell="F5" sqref="F5:L5"/>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20" bestFit="1" customWidth="1"/>
    <col min="6" max="6" width="11.140625" bestFit="1" customWidth="1"/>
    <col min="7" max="12" width="17.85546875" customWidth="1"/>
  </cols>
  <sheetData>
    <row r="1" spans="1:12" s="34"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1:12" s="34" customFormat="1" ht="17.100000000000001" customHeight="1">
      <c r="B2" s="132" t="s">
        <v>20</v>
      </c>
      <c r="C2" s="132"/>
      <c r="D2" s="132"/>
      <c r="E2" s="132" t="s">
        <v>24</v>
      </c>
      <c r="F2" s="132"/>
      <c r="G2" s="132"/>
      <c r="H2" s="132"/>
      <c r="I2" s="132"/>
      <c r="J2" s="132"/>
      <c r="K2" s="132"/>
      <c r="L2" s="132"/>
    </row>
    <row r="3" spans="1:12" s="34" customFormat="1" ht="17.100000000000001" customHeight="1" thickBot="1"/>
    <row r="4" spans="1:12" s="34" customFormat="1" ht="17.100000000000001" customHeight="1" thickBot="1">
      <c r="A4" s="33">
        <v>4</v>
      </c>
      <c r="B4" s="3" t="str">
        <f>"MATERIEL N°" &amp;$A$4</f>
        <v>MATERIEL N°4</v>
      </c>
      <c r="C4" s="35" t="s">
        <v>9</v>
      </c>
      <c r="D4" s="35"/>
      <c r="E4" s="43" t="str">
        <f>"MATERIEL N°" &amp;$A$4</f>
        <v>MATERIEL N°4</v>
      </c>
      <c r="F4" s="35" t="s">
        <v>9</v>
      </c>
      <c r="G4" s="133"/>
      <c r="H4" s="134"/>
      <c r="I4" s="134"/>
      <c r="J4" s="134"/>
      <c r="K4" s="134"/>
      <c r="L4" s="135"/>
    </row>
    <row r="5" spans="1:12" s="34" customFormat="1" ht="17.100000000000001" customHeight="1">
      <c r="B5" s="35" t="s">
        <v>0</v>
      </c>
      <c r="C5" s="128" t="s">
        <v>148</v>
      </c>
      <c r="D5" s="128"/>
      <c r="E5" s="42" t="s">
        <v>0</v>
      </c>
      <c r="F5" s="136" t="str">
        <f>C5</f>
        <v>MFP PRODUCTION A3  COULEUR 65 PPM</v>
      </c>
      <c r="G5" s="137"/>
      <c r="H5" s="137"/>
      <c r="I5" s="137"/>
      <c r="J5" s="137"/>
      <c r="K5" s="137"/>
      <c r="L5" s="137"/>
    </row>
    <row r="6" spans="1:12" s="34" customFormat="1" ht="17.100000000000001" customHeight="1">
      <c r="B6" s="35" t="s">
        <v>1</v>
      </c>
      <c r="C6" s="129">
        <v>2</v>
      </c>
      <c r="D6" s="130"/>
      <c r="E6" s="36"/>
      <c r="F6" s="36"/>
      <c r="G6" s="36"/>
    </row>
    <row r="7" spans="1:12" s="34" customFormat="1" ht="17.100000000000001" customHeight="1">
      <c r="E7" s="117" t="s">
        <v>77</v>
      </c>
      <c r="F7" s="138"/>
      <c r="G7" s="138"/>
      <c r="H7" s="138"/>
      <c r="I7" s="138"/>
      <c r="J7" s="138"/>
      <c r="K7" s="138"/>
      <c r="L7" s="118"/>
    </row>
    <row r="8" spans="1:12" s="34" customFormat="1" ht="17.100000000000001" customHeight="1">
      <c r="B8" s="14" t="s">
        <v>8</v>
      </c>
      <c r="C8" s="67" t="s">
        <v>6</v>
      </c>
      <c r="D8" s="67" t="s">
        <v>7</v>
      </c>
      <c r="E8" s="141" t="s">
        <v>27</v>
      </c>
      <c r="F8" s="142"/>
      <c r="G8" s="40" t="s">
        <v>102</v>
      </c>
      <c r="H8" s="40" t="str">
        <f>Accueil!$B$13</f>
        <v>-</v>
      </c>
      <c r="I8" s="40" t="str">
        <f>Accueil!$C$13</f>
        <v>-</v>
      </c>
      <c r="J8" s="40" t="str">
        <f>Accueil!$D$13</f>
        <v>LOA 12 Trimestres</v>
      </c>
      <c r="K8" s="40" t="str">
        <f>Accueil!$E$13</f>
        <v>LOA 16 Trimestres</v>
      </c>
      <c r="L8" s="40" t="str">
        <f>Accueil!$F$13</f>
        <v>LOA 20 Trimestres</v>
      </c>
    </row>
    <row r="9" spans="1:12" s="34" customFormat="1" ht="17.100000000000001" customHeight="1">
      <c r="B9" s="15" t="s">
        <v>2</v>
      </c>
      <c r="C9" s="66">
        <v>65</v>
      </c>
      <c r="D9" s="66"/>
      <c r="E9" s="139" t="str">
        <f>"Matériel n°" &amp;$A$4</f>
        <v>Matériel n°4</v>
      </c>
      <c r="F9" s="140"/>
      <c r="G9" s="66"/>
      <c r="H9" s="64"/>
      <c r="I9" s="66"/>
      <c r="J9" s="66"/>
      <c r="K9" s="66"/>
      <c r="L9" s="66"/>
    </row>
    <row r="10" spans="1:12" s="34" customFormat="1" ht="17.100000000000001" customHeight="1">
      <c r="B10" s="35" t="s">
        <v>14</v>
      </c>
      <c r="C10" s="66">
        <v>65</v>
      </c>
      <c r="D10" s="66"/>
      <c r="E10" s="139" t="s">
        <v>105</v>
      </c>
      <c r="F10" s="140"/>
      <c r="G10" s="66"/>
      <c r="H10" s="64"/>
      <c r="I10" s="66"/>
      <c r="J10" s="66"/>
      <c r="K10" s="66"/>
      <c r="L10" s="66"/>
    </row>
    <row r="11" spans="1:12" s="34" customFormat="1" ht="17.100000000000001" customHeight="1">
      <c r="B11" s="35" t="s">
        <v>17</v>
      </c>
      <c r="C11" s="66">
        <v>65</v>
      </c>
      <c r="D11" s="66"/>
      <c r="E11" s="139" t="s">
        <v>107</v>
      </c>
      <c r="F11" s="140"/>
      <c r="G11" s="66"/>
      <c r="H11" s="64"/>
      <c r="I11" s="66"/>
      <c r="J11" s="66"/>
      <c r="K11" s="66"/>
      <c r="L11" s="66"/>
    </row>
    <row r="12" spans="1:12" s="34" customFormat="1" ht="17.100000000000001" customHeight="1">
      <c r="B12" s="35" t="s">
        <v>16</v>
      </c>
      <c r="C12" s="66">
        <v>2048</v>
      </c>
      <c r="D12" s="66"/>
      <c r="E12" s="139" t="s">
        <v>108</v>
      </c>
      <c r="F12" s="140"/>
      <c r="G12" s="66"/>
      <c r="H12" s="64"/>
      <c r="I12" s="66"/>
      <c r="J12" s="66"/>
      <c r="K12" s="66"/>
      <c r="L12" s="66"/>
    </row>
    <row r="13" spans="1:12" s="34" customFormat="1" ht="17.100000000000001" customHeight="1">
      <c r="B13" s="35" t="s">
        <v>66</v>
      </c>
      <c r="C13" s="66">
        <v>500</v>
      </c>
      <c r="D13" s="66"/>
      <c r="E13" s="139" t="s">
        <v>109</v>
      </c>
      <c r="F13" s="140"/>
      <c r="G13" s="66"/>
      <c r="H13" s="64"/>
      <c r="I13" s="66"/>
      <c r="J13" s="66"/>
      <c r="K13" s="66"/>
      <c r="L13" s="66"/>
    </row>
    <row r="14" spans="1:12" s="34" customFormat="1" ht="17.100000000000001" customHeight="1">
      <c r="B14" s="35" t="s">
        <v>3</v>
      </c>
      <c r="C14" s="66">
        <v>100</v>
      </c>
      <c r="D14" s="66"/>
      <c r="E14" s="139" t="s">
        <v>110</v>
      </c>
      <c r="F14" s="140"/>
      <c r="G14" s="66"/>
      <c r="H14" s="64"/>
      <c r="I14" s="66"/>
      <c r="J14" s="66"/>
      <c r="K14" s="66"/>
      <c r="L14" s="66"/>
    </row>
    <row r="15" spans="1:12" s="34" customFormat="1" ht="17.100000000000001" customHeight="1">
      <c r="B15" s="35" t="s">
        <v>4</v>
      </c>
      <c r="C15" s="66">
        <v>1100</v>
      </c>
      <c r="D15" s="66"/>
      <c r="E15" s="1"/>
      <c r="F15" s="1"/>
      <c r="G15" s="1"/>
      <c r="H15" s="1"/>
      <c r="I15" s="1"/>
      <c r="J15" s="1"/>
      <c r="K15" s="1"/>
      <c r="L15" s="1"/>
    </row>
    <row r="16" spans="1:12" s="34" customFormat="1" ht="17.100000000000001" customHeight="1">
      <c r="E16" s="116" t="s">
        <v>78</v>
      </c>
      <c r="F16" s="116"/>
      <c r="G16" s="116"/>
      <c r="H16" s="116"/>
      <c r="I16" s="116"/>
      <c r="J16" s="116"/>
      <c r="K16" s="116"/>
      <c r="L16" s="116"/>
    </row>
    <row r="17" spans="1:12" s="34" customFormat="1" ht="17.100000000000001" customHeight="1">
      <c r="B17" s="14" t="s">
        <v>5</v>
      </c>
      <c r="C17" s="67" t="s">
        <v>10</v>
      </c>
      <c r="D17" s="67" t="s">
        <v>7</v>
      </c>
      <c r="E17" s="40" t="s">
        <v>28</v>
      </c>
      <c r="F17" s="40" t="s">
        <v>29</v>
      </c>
      <c r="G17" s="40" t="s">
        <v>102</v>
      </c>
      <c r="H17" s="40" t="str">
        <f>Accueil!$B$13</f>
        <v>-</v>
      </c>
      <c r="I17" s="40" t="str">
        <f>Accueil!$C$13</f>
        <v>-</v>
      </c>
      <c r="J17" s="40" t="str">
        <f>Accueil!$D$13</f>
        <v>LOA 12 Trimestres</v>
      </c>
      <c r="K17" s="40" t="str">
        <f>Accueil!$E$13</f>
        <v>LOA 16 Trimestres</v>
      </c>
      <c r="L17" s="40" t="str">
        <f>Accueil!$F$13</f>
        <v>LOA 20 Trimestres</v>
      </c>
    </row>
    <row r="18" spans="1:12" s="34" customFormat="1" ht="17.100000000000001" customHeight="1">
      <c r="B18" s="110" t="s">
        <v>87</v>
      </c>
      <c r="C18" s="112" t="s">
        <v>104</v>
      </c>
      <c r="D18" s="114"/>
      <c r="E18" s="64" t="str">
        <f>"Matériel n°" &amp;$A$4</f>
        <v>Matériel n°4</v>
      </c>
      <c r="F18" s="66">
        <f>C6</f>
        <v>2</v>
      </c>
      <c r="G18" s="66"/>
      <c r="H18" s="66"/>
      <c r="I18" s="66"/>
      <c r="J18" s="66"/>
      <c r="K18" s="66"/>
      <c r="L18" s="66"/>
    </row>
    <row r="19" spans="1:12" s="34" customFormat="1" ht="17.100000000000001" customHeight="1">
      <c r="B19" s="111"/>
      <c r="C19" s="113"/>
      <c r="D19" s="115"/>
      <c r="E19" s="68" t="s">
        <v>107</v>
      </c>
      <c r="F19" s="66">
        <v>2</v>
      </c>
      <c r="G19" s="66"/>
      <c r="H19" s="66"/>
      <c r="I19" s="66"/>
      <c r="J19" s="66"/>
      <c r="K19" s="66"/>
      <c r="L19" s="66"/>
    </row>
    <row r="20" spans="1:12" s="34" customFormat="1" ht="17.100000000000001" customHeight="1">
      <c r="B20" s="110" t="s">
        <v>97</v>
      </c>
      <c r="C20" s="112" t="s">
        <v>104</v>
      </c>
      <c r="D20" s="114"/>
      <c r="E20" s="117" t="s">
        <v>31</v>
      </c>
      <c r="F20" s="118"/>
      <c r="G20" s="65"/>
      <c r="H20" s="38"/>
      <c r="I20" s="38"/>
      <c r="J20" s="38"/>
      <c r="K20" s="38"/>
      <c r="L20" s="38"/>
    </row>
    <row r="21" spans="1:12" s="34" customFormat="1" ht="17.100000000000001" customHeight="1">
      <c r="B21" s="111"/>
      <c r="C21" s="113"/>
      <c r="D21" s="115"/>
      <c r="E21" s="117" t="str">
        <f>IF(Accueil!$B$12="Oui","SOMME DES LOYERS LOA 4 T","-")</f>
        <v>-</v>
      </c>
      <c r="F21" s="118"/>
      <c r="G21" s="41"/>
      <c r="H21" s="66"/>
      <c r="I21" s="38"/>
      <c r="J21" s="38"/>
      <c r="K21" s="38"/>
      <c r="L21" s="38"/>
    </row>
    <row r="22" spans="1:12" s="34" customFormat="1" ht="17.100000000000001" customHeight="1">
      <c r="E22" s="117" t="str">
        <f>IF(Accueil!$C$12="Oui","SOMME DES LOYERS LOA 8 T","-")</f>
        <v>-</v>
      </c>
      <c r="F22" s="118"/>
      <c r="G22" s="41"/>
      <c r="H22" s="38"/>
      <c r="I22" s="66"/>
      <c r="J22" s="38"/>
      <c r="K22" s="38"/>
      <c r="L22" s="38"/>
    </row>
    <row r="23" spans="1:12" s="34" customFormat="1" ht="17.100000000000001" customHeight="1">
      <c r="B23" s="14" t="s">
        <v>106</v>
      </c>
      <c r="C23" s="67" t="s">
        <v>6</v>
      </c>
      <c r="D23" s="67" t="s">
        <v>7</v>
      </c>
      <c r="E23" s="117" t="str">
        <f>IF(Accueil!$D$12="Oui","SOMME DES LOYERS LOA 12 T","-")</f>
        <v>SOMME DES LOYERS LOA 12 T</v>
      </c>
      <c r="F23" s="118"/>
      <c r="G23" s="41"/>
      <c r="H23" s="38"/>
      <c r="I23" s="38"/>
      <c r="J23" s="66"/>
      <c r="K23" s="38"/>
      <c r="L23" s="38"/>
    </row>
    <row r="24" spans="1:12" s="34" customFormat="1" ht="17.100000000000001" customHeight="1">
      <c r="A24" s="143" t="s">
        <v>11</v>
      </c>
      <c r="B24" s="35" t="s">
        <v>115</v>
      </c>
      <c r="C24" s="114">
        <v>1000</v>
      </c>
      <c r="D24" s="66"/>
      <c r="E24" s="117" t="str">
        <f>IF(Accueil!$E$12="Oui","SOMME DES LOYERS LOA 16 T","-")</f>
        <v>SOMME DES LOYERS LOA 16 T</v>
      </c>
      <c r="F24" s="118"/>
      <c r="G24" s="41"/>
      <c r="H24" s="38"/>
      <c r="I24" s="38"/>
      <c r="J24" s="38"/>
      <c r="K24" s="39"/>
      <c r="L24" s="38"/>
    </row>
    <row r="25" spans="1:12" s="34" customFormat="1" ht="17.100000000000001" customHeight="1">
      <c r="A25" s="144"/>
      <c r="B25" s="37" t="s">
        <v>12</v>
      </c>
      <c r="C25" s="115"/>
      <c r="D25" s="66"/>
      <c r="E25" s="117" t="str">
        <f>IF(Accueil!$F$12="Oui","SOMME DES LOYERS LOA 20 T","-")</f>
        <v>SOMME DES LOYERS LOA 20 T</v>
      </c>
      <c r="F25" s="118"/>
      <c r="G25" s="41"/>
      <c r="H25" s="38"/>
      <c r="I25" s="38"/>
      <c r="J25" s="38"/>
      <c r="K25" s="38"/>
      <c r="L25" s="64"/>
    </row>
    <row r="26" spans="1:12">
      <c r="A26" s="143" t="s">
        <v>13</v>
      </c>
      <c r="B26" s="35" t="s">
        <v>70</v>
      </c>
      <c r="C26" s="114">
        <v>1500</v>
      </c>
      <c r="D26" s="66"/>
      <c r="E26" s="34"/>
      <c r="F26" s="34"/>
      <c r="G26" s="34"/>
      <c r="H26" s="34"/>
      <c r="I26" s="34"/>
      <c r="J26" s="34"/>
      <c r="K26" s="34"/>
      <c r="L26" s="34"/>
    </row>
    <row r="27" spans="1:12">
      <c r="A27" s="144"/>
      <c r="B27" s="37" t="s">
        <v>71</v>
      </c>
      <c r="C27" s="115"/>
      <c r="D27" s="35"/>
      <c r="E27" s="34"/>
      <c r="F27" s="34"/>
      <c r="G27" s="34"/>
      <c r="H27" s="34"/>
      <c r="I27" s="34"/>
      <c r="J27" s="34"/>
      <c r="K27" s="34"/>
      <c r="L27" s="34"/>
    </row>
    <row r="28" spans="1:12">
      <c r="A28" s="14" t="s">
        <v>69</v>
      </c>
      <c r="B28" s="35" t="s">
        <v>21</v>
      </c>
      <c r="C28" s="70" t="s">
        <v>103</v>
      </c>
      <c r="D28" s="66"/>
      <c r="E28" s="34"/>
      <c r="F28" s="34"/>
      <c r="G28" s="34"/>
      <c r="H28" s="34"/>
      <c r="I28" s="34"/>
      <c r="J28" s="34"/>
      <c r="K28" s="34"/>
      <c r="L28" s="34"/>
    </row>
    <row r="29" spans="1:12">
      <c r="A29" s="14" t="s">
        <v>72</v>
      </c>
      <c r="B29" s="35" t="s">
        <v>68</v>
      </c>
      <c r="C29" s="70" t="s">
        <v>103</v>
      </c>
      <c r="D29" s="66"/>
    </row>
    <row r="30" spans="1:12">
      <c r="A30" s="14" t="s">
        <v>96</v>
      </c>
      <c r="B30" s="35" t="s">
        <v>75</v>
      </c>
      <c r="C30" s="66" t="s">
        <v>73</v>
      </c>
      <c r="D30" s="66"/>
    </row>
    <row r="31" spans="1:12">
      <c r="A31" s="30"/>
      <c r="B31" s="31"/>
      <c r="C31" s="31"/>
      <c r="D31" s="31"/>
    </row>
    <row r="32" spans="1:12">
      <c r="A32" s="30"/>
      <c r="B32" s="119" t="s">
        <v>74</v>
      </c>
      <c r="C32" s="120"/>
      <c r="D32" s="121"/>
    </row>
    <row r="33" spans="1:4">
      <c r="A33" s="30"/>
      <c r="B33" s="125"/>
      <c r="C33" s="126"/>
      <c r="D33" s="127"/>
    </row>
  </sheetData>
  <mergeCells count="34">
    <mergeCell ref="E22:F22"/>
    <mergeCell ref="E23:F23"/>
    <mergeCell ref="E24:F24"/>
    <mergeCell ref="E25:F25"/>
    <mergeCell ref="B32:D33"/>
    <mergeCell ref="C26:C27"/>
    <mergeCell ref="B20:B21"/>
    <mergeCell ref="C20:C21"/>
    <mergeCell ref="D20:D21"/>
    <mergeCell ref="A24:A25"/>
    <mergeCell ref="A26:A27"/>
    <mergeCell ref="C24:C25"/>
    <mergeCell ref="E20:F20"/>
    <mergeCell ref="E21:F21"/>
    <mergeCell ref="E12:F12"/>
    <mergeCell ref="E13:F13"/>
    <mergeCell ref="E14:F14"/>
    <mergeCell ref="E16:L16"/>
    <mergeCell ref="B18:B19"/>
    <mergeCell ref="C18:C19"/>
    <mergeCell ref="D18:D19"/>
    <mergeCell ref="C6:D6"/>
    <mergeCell ref="E7:L7"/>
    <mergeCell ref="E8:F8"/>
    <mergeCell ref="E9:F9"/>
    <mergeCell ref="E10:F10"/>
    <mergeCell ref="E11:F11"/>
    <mergeCell ref="C5:D5"/>
    <mergeCell ref="F5:L5"/>
    <mergeCell ref="B1:D1"/>
    <mergeCell ref="E1:L1"/>
    <mergeCell ref="B2:D2"/>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B1:L31"/>
  <sheetViews>
    <sheetView view="pageLayout" workbookViewId="0">
      <selection activeCell="B16" sqref="B16:D29"/>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28515625" customWidth="1"/>
  </cols>
  <sheetData>
    <row r="1" spans="2:12" s="34"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2:12" s="34" customFormat="1" ht="17.100000000000001" customHeight="1">
      <c r="B2" s="132" t="s">
        <v>20</v>
      </c>
      <c r="C2" s="132"/>
      <c r="D2" s="132"/>
      <c r="E2" s="132" t="s">
        <v>24</v>
      </c>
      <c r="F2" s="132"/>
      <c r="G2" s="132"/>
      <c r="H2" s="132"/>
      <c r="I2" s="132"/>
      <c r="J2" s="132"/>
      <c r="K2" s="132"/>
      <c r="L2" s="132"/>
    </row>
    <row r="3" spans="2:12" s="34" customFormat="1" ht="17.100000000000001" customHeight="1" thickBot="1"/>
    <row r="4" spans="2:12" s="34" customFormat="1" ht="17.100000000000001" customHeight="1" thickBot="1">
      <c r="B4" s="160" t="s">
        <v>98</v>
      </c>
      <c r="C4" s="160"/>
      <c r="D4" s="161"/>
      <c r="E4" s="43" t="s">
        <v>32</v>
      </c>
      <c r="F4" s="35" t="s">
        <v>9</v>
      </c>
      <c r="G4" s="133"/>
      <c r="H4" s="134"/>
      <c r="I4" s="134"/>
      <c r="J4" s="134"/>
      <c r="K4" s="134"/>
      <c r="L4" s="135"/>
    </row>
    <row r="5" spans="2:12" s="34" customFormat="1" ht="17.100000000000001" customHeight="1">
      <c r="B5" s="20"/>
      <c r="C5" s="17"/>
      <c r="D5" s="18"/>
      <c r="E5" s="42" t="s">
        <v>0</v>
      </c>
      <c r="F5" s="136" t="s">
        <v>42</v>
      </c>
      <c r="G5" s="137"/>
      <c r="H5" s="137"/>
      <c r="I5" s="137"/>
      <c r="J5" s="137"/>
      <c r="K5" s="137"/>
      <c r="L5" s="137"/>
    </row>
    <row r="6" spans="2:12" s="34" customFormat="1" ht="17.100000000000001" customHeight="1">
      <c r="B6" s="162" t="s">
        <v>43</v>
      </c>
      <c r="C6" s="162"/>
      <c r="D6" s="21" t="s">
        <v>33</v>
      </c>
      <c r="E6" s="36"/>
      <c r="F6" s="36"/>
      <c r="G6" s="36"/>
    </row>
    <row r="7" spans="2:12" s="34" customFormat="1" ht="20.25" customHeight="1">
      <c r="B7" s="158" t="s">
        <v>35</v>
      </c>
      <c r="C7" s="158"/>
      <c r="D7" s="19"/>
      <c r="E7" s="117" t="s">
        <v>77</v>
      </c>
      <c r="F7" s="138"/>
      <c r="G7" s="138"/>
      <c r="H7" s="138"/>
      <c r="I7" s="138"/>
      <c r="J7" s="138"/>
      <c r="K7" s="138"/>
      <c r="L7" s="118"/>
    </row>
    <row r="8" spans="2:12" s="34" customFormat="1" ht="19.5" customHeight="1">
      <c r="B8" s="158" t="s">
        <v>41</v>
      </c>
      <c r="C8" s="158"/>
      <c r="D8" s="19"/>
      <c r="E8" s="141" t="s">
        <v>27</v>
      </c>
      <c r="F8" s="142"/>
      <c r="G8" s="40" t="s">
        <v>102</v>
      </c>
      <c r="H8" s="40" t="str">
        <f>Accueil!$B$13</f>
        <v>-</v>
      </c>
      <c r="I8" s="40" t="str">
        <f>Accueil!$C$13</f>
        <v>-</v>
      </c>
      <c r="J8" s="40" t="str">
        <f>Accueil!$D$13</f>
        <v>LOA 12 Trimestres</v>
      </c>
      <c r="K8" s="40" t="str">
        <f>Accueil!$E$13</f>
        <v>LOA 16 Trimestres</v>
      </c>
      <c r="L8" s="40" t="str">
        <f>Accueil!$F$13</f>
        <v>LOA 20 Trimestres</v>
      </c>
    </row>
    <row r="9" spans="2:12" s="34" customFormat="1" ht="30" customHeight="1">
      <c r="B9" s="158" t="s">
        <v>99</v>
      </c>
      <c r="C9" s="158"/>
      <c r="D9" s="19"/>
      <c r="E9" s="156" t="s">
        <v>32</v>
      </c>
      <c r="F9" s="156"/>
      <c r="G9" s="63"/>
      <c r="H9" s="60"/>
      <c r="I9" s="63"/>
      <c r="J9" s="63"/>
      <c r="K9" s="63"/>
      <c r="L9" s="63"/>
    </row>
    <row r="10" spans="2:12" s="34" customFormat="1" ht="17.100000000000001" customHeight="1">
      <c r="B10" s="158" t="s">
        <v>36</v>
      </c>
      <c r="C10" s="158"/>
      <c r="D10" s="19"/>
      <c r="E10" s="157"/>
      <c r="F10" s="157"/>
      <c r="G10" s="62"/>
      <c r="H10" s="62"/>
      <c r="I10" s="62"/>
      <c r="J10" s="62"/>
      <c r="K10" s="62"/>
      <c r="L10" s="62"/>
    </row>
    <row r="11" spans="2:12" s="34" customFormat="1" ht="17.100000000000001" customHeight="1">
      <c r="B11" s="158" t="s">
        <v>37</v>
      </c>
      <c r="C11" s="158"/>
      <c r="D11" s="19"/>
      <c r="E11" s="117" t="s">
        <v>78</v>
      </c>
      <c r="F11" s="138"/>
      <c r="G11" s="138"/>
      <c r="H11" s="138"/>
      <c r="I11" s="138"/>
      <c r="J11" s="138"/>
      <c r="K11" s="138"/>
      <c r="L11" s="118"/>
    </row>
    <row r="12" spans="2:12" s="34" customFormat="1" ht="33.75" customHeight="1">
      <c r="B12" s="158" t="s">
        <v>100</v>
      </c>
      <c r="C12" s="158"/>
      <c r="D12" s="19"/>
      <c r="E12" s="40" t="s">
        <v>28</v>
      </c>
      <c r="F12" s="40" t="s">
        <v>29</v>
      </c>
      <c r="G12" s="40" t="s">
        <v>102</v>
      </c>
      <c r="H12" s="40" t="str">
        <f>Accueil!$B$13</f>
        <v>-</v>
      </c>
      <c r="I12" s="40" t="str">
        <f>Accueil!$C$13</f>
        <v>-</v>
      </c>
      <c r="J12" s="40" t="str">
        <f>Accueil!$D$13</f>
        <v>LOA 12 Trimestres</v>
      </c>
      <c r="K12" s="40" t="str">
        <f>Accueil!$E$13</f>
        <v>LOA 16 Trimestres</v>
      </c>
      <c r="L12" s="40" t="str">
        <f>Accueil!$F$13</f>
        <v>LOA 20 Trimestres</v>
      </c>
    </row>
    <row r="13" spans="2:12" s="34" customFormat="1" ht="17.100000000000001" customHeight="1">
      <c r="B13" s="158" t="s">
        <v>34</v>
      </c>
      <c r="C13" s="158"/>
      <c r="D13" s="19"/>
      <c r="E13" s="60" t="s">
        <v>32</v>
      </c>
      <c r="F13" s="63">
        <v>1</v>
      </c>
      <c r="G13" s="63"/>
      <c r="H13" s="63"/>
      <c r="I13" s="63"/>
      <c r="J13" s="63"/>
      <c r="K13" s="63"/>
      <c r="L13" s="63"/>
    </row>
    <row r="14" spans="2:12" s="34" customFormat="1" ht="32.25" customHeight="1">
      <c r="B14" s="154" t="s">
        <v>120</v>
      </c>
      <c r="C14" s="155"/>
      <c r="D14" s="19"/>
      <c r="E14" s="117" t="s">
        <v>31</v>
      </c>
      <c r="F14" s="118"/>
      <c r="G14" s="61"/>
      <c r="H14" s="38"/>
      <c r="I14" s="38"/>
      <c r="J14" s="38"/>
      <c r="K14" s="38"/>
      <c r="L14" s="38"/>
    </row>
    <row r="15" spans="2:12" s="34" customFormat="1" ht="17.100000000000001" customHeight="1">
      <c r="B15" s="158" t="s">
        <v>101</v>
      </c>
      <c r="C15" s="158"/>
      <c r="D15" s="19"/>
      <c r="E15" s="117" t="str">
        <f>IF(Accueil!$B$12="Oui","SOMME DES LOYERS LOA 4 T","-")</f>
        <v>-</v>
      </c>
      <c r="F15" s="118"/>
      <c r="G15" s="41"/>
      <c r="H15" s="63"/>
      <c r="I15" s="38"/>
      <c r="J15" s="38"/>
      <c r="K15" s="38"/>
      <c r="L15" s="38"/>
    </row>
    <row r="16" spans="2:12" s="34" customFormat="1" ht="17.100000000000001" customHeight="1">
      <c r="B16" s="159" t="s">
        <v>23</v>
      </c>
      <c r="C16" s="159"/>
      <c r="D16" s="159"/>
      <c r="E16" s="117" t="str">
        <f>IF(Accueil!$C$12="Oui","SOMME DES LOYERS LOA 8 T","-")</f>
        <v>-</v>
      </c>
      <c r="F16" s="118"/>
      <c r="G16" s="41"/>
      <c r="H16" s="38"/>
      <c r="I16" s="63"/>
      <c r="J16" s="38"/>
      <c r="K16" s="38"/>
      <c r="L16" s="38"/>
    </row>
    <row r="17" spans="2:12" s="34" customFormat="1" ht="17.100000000000001" customHeight="1">
      <c r="B17" s="159"/>
      <c r="C17" s="159"/>
      <c r="D17" s="159"/>
      <c r="E17" s="117" t="str">
        <f>IF(Accueil!$D$12="Oui","SOMME DES LOYERS LOA 12 T","-")</f>
        <v>SOMME DES LOYERS LOA 12 T</v>
      </c>
      <c r="F17" s="118"/>
      <c r="G17" s="41"/>
      <c r="H17" s="38"/>
      <c r="I17" s="38"/>
      <c r="J17" s="63"/>
      <c r="K17" s="38"/>
      <c r="L17" s="38"/>
    </row>
    <row r="18" spans="2:12" s="34" customFormat="1" ht="17.100000000000001" customHeight="1">
      <c r="B18" s="159"/>
      <c r="C18" s="159"/>
      <c r="D18" s="159"/>
      <c r="E18" s="117" t="str">
        <f>IF(Accueil!$E$12="Oui","SOMME DES LOYERS LOA 16 T","-")</f>
        <v>SOMME DES LOYERS LOA 16 T</v>
      </c>
      <c r="F18" s="118"/>
      <c r="G18" s="41"/>
      <c r="H18" s="38"/>
      <c r="I18" s="38"/>
      <c r="J18" s="38"/>
      <c r="K18" s="39"/>
      <c r="L18" s="38"/>
    </row>
    <row r="19" spans="2:12" s="34" customFormat="1" ht="17.100000000000001" customHeight="1">
      <c r="B19" s="159"/>
      <c r="C19" s="159"/>
      <c r="D19" s="159"/>
      <c r="E19" s="116" t="str">
        <f>IF(Accueil!$F$12="Oui","SOMME DES LOYERS LOA 20 T","-")</f>
        <v>SOMME DES LOYERS LOA 20 T</v>
      </c>
      <c r="F19" s="116"/>
      <c r="G19" s="41"/>
      <c r="H19" s="38"/>
      <c r="I19" s="38"/>
      <c r="J19" s="38"/>
      <c r="K19" s="38"/>
      <c r="L19" s="60"/>
    </row>
    <row r="20" spans="2:12" s="34" customFormat="1" ht="17.100000000000001" customHeight="1">
      <c r="B20" s="159"/>
      <c r="C20" s="159"/>
      <c r="D20" s="159"/>
    </row>
    <row r="21" spans="2:12" s="34" customFormat="1" ht="17.100000000000001" customHeight="1">
      <c r="B21" s="159"/>
      <c r="C21" s="159"/>
      <c r="D21" s="159"/>
    </row>
    <row r="22" spans="2:12" s="34" customFormat="1" ht="17.100000000000001" customHeight="1">
      <c r="B22" s="159"/>
      <c r="C22" s="159"/>
      <c r="D22" s="159"/>
    </row>
    <row r="23" spans="2:12" s="34" customFormat="1" ht="17.100000000000001" customHeight="1">
      <c r="B23" s="159"/>
      <c r="C23" s="159"/>
      <c r="D23" s="159"/>
    </row>
    <row r="24" spans="2:12" s="34" customFormat="1" ht="17.100000000000001" customHeight="1">
      <c r="B24" s="159"/>
      <c r="C24" s="159"/>
      <c r="D24" s="159"/>
    </row>
    <row r="25" spans="2:12" s="34" customFormat="1" ht="17.100000000000001" customHeight="1">
      <c r="B25" s="159"/>
      <c r="C25" s="159"/>
      <c r="D25" s="159"/>
    </row>
    <row r="26" spans="2:12" s="34" customFormat="1" ht="17.100000000000001" customHeight="1">
      <c r="B26" s="159"/>
      <c r="C26" s="159"/>
      <c r="D26" s="159"/>
    </row>
    <row r="27" spans="2:12" s="34" customFormat="1" ht="17.100000000000001" customHeight="1">
      <c r="B27" s="159"/>
      <c r="C27" s="159"/>
      <c r="D27" s="159"/>
    </row>
    <row r="28" spans="2:12" s="34" customFormat="1" ht="17.100000000000001" customHeight="1">
      <c r="B28" s="159"/>
      <c r="C28" s="159"/>
      <c r="D28" s="159"/>
    </row>
    <row r="29" spans="2:12" s="34" customFormat="1" ht="17.100000000000001" customHeight="1">
      <c r="B29" s="159"/>
      <c r="C29" s="159"/>
      <c r="D29" s="159"/>
    </row>
    <row r="30" spans="2:12" s="34" customFormat="1" ht="17.100000000000001" customHeight="1"/>
    <row r="31" spans="2:12" s="34" customFormat="1" ht="17.100000000000001" customHeight="1"/>
  </sheetData>
  <mergeCells count="29">
    <mergeCell ref="B13:C13"/>
    <mergeCell ref="E8:F8"/>
    <mergeCell ref="B1:D1"/>
    <mergeCell ref="B2:D2"/>
    <mergeCell ref="B4:D4"/>
    <mergeCell ref="B6:C6"/>
    <mergeCell ref="B7:C7"/>
    <mergeCell ref="B8:C8"/>
    <mergeCell ref="E1:L1"/>
    <mergeCell ref="E2:L2"/>
    <mergeCell ref="G4:L4"/>
    <mergeCell ref="F5:L5"/>
    <mergeCell ref="E7:L7"/>
    <mergeCell ref="B14:C14"/>
    <mergeCell ref="E19:F19"/>
    <mergeCell ref="E9:F9"/>
    <mergeCell ref="E10:F10"/>
    <mergeCell ref="E11:L11"/>
    <mergeCell ref="E14:F14"/>
    <mergeCell ref="E15:F15"/>
    <mergeCell ref="E16:F16"/>
    <mergeCell ref="B15:C15"/>
    <mergeCell ref="B16:D29"/>
    <mergeCell ref="E17:F17"/>
    <mergeCell ref="E18:F18"/>
    <mergeCell ref="B9:C9"/>
    <mergeCell ref="B10:C10"/>
    <mergeCell ref="B11:C11"/>
    <mergeCell ref="B12:C12"/>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B1:L32"/>
  <sheetViews>
    <sheetView view="pageLayout" topLeftCell="A10" workbookViewId="0">
      <selection activeCell="B11" sqref="B11:D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2"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2:12" s="2" customFormat="1" ht="17.100000000000001" customHeight="1">
      <c r="B2" s="132" t="s">
        <v>20</v>
      </c>
      <c r="C2" s="132"/>
      <c r="D2" s="132"/>
      <c r="E2" s="132" t="s">
        <v>24</v>
      </c>
      <c r="F2" s="132"/>
      <c r="G2" s="132"/>
      <c r="H2" s="132"/>
      <c r="I2" s="132"/>
      <c r="J2" s="132"/>
      <c r="K2" s="132"/>
      <c r="L2" s="132"/>
    </row>
    <row r="3" spans="2:12" s="2" customFormat="1" ht="17.100000000000001" customHeight="1"/>
    <row r="4" spans="2:12" s="2" customFormat="1" ht="17.100000000000001" customHeight="1">
      <c r="B4" s="160" t="s">
        <v>44</v>
      </c>
      <c r="C4" s="160"/>
      <c r="D4" s="160"/>
      <c r="E4" s="136" t="s">
        <v>44</v>
      </c>
      <c r="F4" s="137"/>
      <c r="G4" s="137"/>
      <c r="H4" s="137"/>
      <c r="I4" s="4" t="s">
        <v>9</v>
      </c>
      <c r="J4" s="163"/>
      <c r="K4" s="163"/>
      <c r="L4" s="163"/>
    </row>
    <row r="5" spans="2:12" s="2" customFormat="1" ht="17.100000000000001" customHeight="1">
      <c r="B5" s="20"/>
      <c r="C5" s="17"/>
      <c r="D5" s="18"/>
      <c r="E5" s="5" t="s">
        <v>0</v>
      </c>
      <c r="F5" s="136" t="s">
        <v>49</v>
      </c>
      <c r="G5" s="137"/>
      <c r="H5" s="137"/>
      <c r="I5" s="137"/>
      <c r="J5" s="137"/>
      <c r="K5" s="137"/>
      <c r="L5" s="137"/>
    </row>
    <row r="6" spans="2:12" s="2" customFormat="1" ht="17.100000000000001" customHeight="1">
      <c r="B6" s="164" t="s">
        <v>45</v>
      </c>
      <c r="C6" s="164"/>
      <c r="D6" s="22" t="s">
        <v>7</v>
      </c>
      <c r="E6" s="6"/>
      <c r="F6" s="6"/>
      <c r="G6" s="6"/>
    </row>
    <row r="7" spans="2:12" s="2" customFormat="1" ht="17.100000000000001" customHeight="1">
      <c r="B7" s="158" t="s">
        <v>46</v>
      </c>
      <c r="C7" s="158"/>
      <c r="D7" s="19"/>
      <c r="E7" s="116" t="s">
        <v>50</v>
      </c>
      <c r="F7" s="116"/>
      <c r="G7" s="116"/>
      <c r="H7" s="116"/>
      <c r="I7" s="116"/>
      <c r="J7" s="116"/>
      <c r="K7" s="116"/>
      <c r="L7" s="7"/>
    </row>
    <row r="8" spans="2:12" s="2" customFormat="1" ht="17.100000000000001" customHeight="1">
      <c r="B8" s="158" t="s">
        <v>47</v>
      </c>
      <c r="C8" s="158"/>
      <c r="D8" s="19"/>
      <c r="E8" s="165" t="s">
        <v>27</v>
      </c>
      <c r="F8" s="166"/>
      <c r="G8" s="167"/>
      <c r="H8" s="168" t="s">
        <v>25</v>
      </c>
      <c r="I8" s="169"/>
      <c r="J8" s="168" t="s">
        <v>26</v>
      </c>
      <c r="K8" s="169"/>
      <c r="L8" s="8"/>
    </row>
    <row r="9" spans="2:12" s="2" customFormat="1" ht="17.100000000000001" customHeight="1">
      <c r="B9" s="158" t="s">
        <v>48</v>
      </c>
      <c r="C9" s="158"/>
      <c r="D9" s="19"/>
      <c r="E9" s="170" t="s">
        <v>52</v>
      </c>
      <c r="F9" s="171"/>
      <c r="G9" s="172"/>
      <c r="H9" s="129"/>
      <c r="I9" s="130"/>
      <c r="J9" s="129"/>
      <c r="K9" s="130"/>
    </row>
    <row r="10" spans="2:12" s="2" customFormat="1" ht="17.100000000000001" customHeight="1">
      <c r="E10" s="173" t="s">
        <v>51</v>
      </c>
      <c r="F10" s="173"/>
      <c r="G10" s="173"/>
      <c r="H10" s="129"/>
      <c r="I10" s="130"/>
      <c r="J10" s="129"/>
      <c r="K10" s="130"/>
    </row>
    <row r="11" spans="2:12" s="2" customFormat="1" ht="17.100000000000001" customHeight="1">
      <c r="B11" s="119" t="s">
        <v>23</v>
      </c>
      <c r="C11" s="120"/>
      <c r="D11" s="121"/>
    </row>
    <row r="12" spans="2:12" s="2" customFormat="1" ht="17.100000000000001" customHeight="1">
      <c r="B12" s="122"/>
      <c r="C12" s="123"/>
      <c r="D12" s="124"/>
      <c r="E12" s="116" t="s">
        <v>30</v>
      </c>
      <c r="F12" s="116"/>
      <c r="G12" s="116"/>
      <c r="H12" s="116"/>
      <c r="I12" s="116"/>
      <c r="J12" s="116"/>
      <c r="K12" s="116"/>
      <c r="L12" s="116"/>
    </row>
    <row r="13" spans="2:12" s="2" customFormat="1" ht="17.100000000000001" customHeight="1">
      <c r="B13" s="122"/>
      <c r="C13" s="123"/>
      <c r="D13" s="124"/>
      <c r="E13" s="174" t="s">
        <v>28</v>
      </c>
      <c r="F13" s="174"/>
      <c r="G13" s="174"/>
      <c r="H13" s="27" t="s">
        <v>53</v>
      </c>
      <c r="I13" s="175" t="s">
        <v>25</v>
      </c>
      <c r="J13" s="175"/>
      <c r="K13" s="175" t="s">
        <v>26</v>
      </c>
      <c r="L13" s="175"/>
    </row>
    <row r="14" spans="2:12" s="2" customFormat="1" ht="17.100000000000001" customHeight="1">
      <c r="B14" s="122"/>
      <c r="C14" s="123"/>
      <c r="D14" s="124"/>
      <c r="E14" s="173" t="s">
        <v>52</v>
      </c>
      <c r="F14" s="173"/>
      <c r="G14" s="173"/>
      <c r="H14" s="26"/>
      <c r="I14" s="163"/>
      <c r="J14" s="163"/>
      <c r="K14" s="163"/>
      <c r="L14" s="163"/>
    </row>
    <row r="15" spans="2:12" s="2" customFormat="1" ht="15.75" customHeight="1">
      <c r="B15" s="122"/>
      <c r="C15" s="123"/>
      <c r="D15" s="124"/>
      <c r="E15" s="173" t="s">
        <v>51</v>
      </c>
      <c r="F15" s="173"/>
      <c r="G15" s="173"/>
      <c r="H15" s="4"/>
      <c r="I15" s="163"/>
      <c r="J15" s="163"/>
      <c r="K15" s="163"/>
      <c r="L15" s="163"/>
    </row>
    <row r="16" spans="2:12" s="2" customFormat="1" ht="16.5" customHeight="1">
      <c r="B16" s="122"/>
      <c r="C16" s="123"/>
      <c r="D16" s="124"/>
      <c r="E16" s="116" t="s">
        <v>31</v>
      </c>
      <c r="F16" s="116"/>
      <c r="G16" s="116"/>
      <c r="H16" s="116"/>
      <c r="I16" s="163"/>
      <c r="J16" s="163"/>
      <c r="K16" s="163"/>
      <c r="L16" s="163"/>
    </row>
    <row r="17" spans="2:4" s="2" customFormat="1" ht="17.100000000000001" customHeight="1">
      <c r="B17" s="122"/>
      <c r="C17" s="123"/>
      <c r="D17" s="124"/>
    </row>
    <row r="18" spans="2:4" s="2" customFormat="1" ht="17.100000000000001" customHeight="1">
      <c r="B18" s="122"/>
      <c r="C18" s="123"/>
      <c r="D18" s="124"/>
    </row>
    <row r="19" spans="2:4" s="2" customFormat="1" ht="17.100000000000001" customHeight="1">
      <c r="B19" s="122"/>
      <c r="C19" s="123"/>
      <c r="D19" s="124"/>
    </row>
    <row r="20" spans="2:4" s="2" customFormat="1" ht="17.100000000000001" customHeight="1">
      <c r="B20" s="122"/>
      <c r="C20" s="123"/>
      <c r="D20" s="124"/>
    </row>
    <row r="21" spans="2:4" s="2" customFormat="1" ht="17.100000000000001" customHeight="1">
      <c r="B21" s="122"/>
      <c r="C21" s="123"/>
      <c r="D21" s="124"/>
    </row>
    <row r="22" spans="2:4" s="2" customFormat="1" ht="17.100000000000001" customHeight="1">
      <c r="B22" s="122"/>
      <c r="C22" s="123"/>
      <c r="D22" s="124"/>
    </row>
    <row r="23" spans="2:4" s="2" customFormat="1" ht="17.100000000000001" customHeight="1">
      <c r="B23" s="122"/>
      <c r="C23" s="123"/>
      <c r="D23" s="124"/>
    </row>
    <row r="24" spans="2:4" s="2" customFormat="1" ht="17.100000000000001" customHeight="1">
      <c r="B24" s="122"/>
      <c r="C24" s="123"/>
      <c r="D24" s="124"/>
    </row>
    <row r="25" spans="2:4" s="2" customFormat="1" ht="17.100000000000001" customHeight="1">
      <c r="B25" s="122"/>
      <c r="C25" s="123"/>
      <c r="D25" s="124"/>
    </row>
    <row r="26" spans="2:4" s="2" customFormat="1" ht="17.100000000000001" customHeight="1">
      <c r="B26" s="122"/>
      <c r="C26" s="123"/>
      <c r="D26" s="124"/>
    </row>
    <row r="27" spans="2:4" s="2" customFormat="1" ht="17.100000000000001" customHeight="1">
      <c r="B27" s="122"/>
      <c r="C27" s="123"/>
      <c r="D27" s="124"/>
    </row>
    <row r="28" spans="2:4" s="2" customFormat="1" ht="17.100000000000001" customHeight="1">
      <c r="B28" s="122"/>
      <c r="C28" s="123"/>
      <c r="D28" s="124"/>
    </row>
    <row r="29" spans="2:4" s="2" customFormat="1" ht="17.100000000000001" customHeight="1">
      <c r="B29" s="122"/>
      <c r="C29" s="123"/>
      <c r="D29" s="124"/>
    </row>
    <row r="30" spans="2:4" s="2" customFormat="1" ht="17.100000000000001" customHeight="1">
      <c r="B30" s="122"/>
      <c r="C30" s="123"/>
      <c r="D30" s="124"/>
    </row>
    <row r="31" spans="2:4" s="2" customFormat="1" ht="17.100000000000001" customHeight="1">
      <c r="B31" s="122"/>
      <c r="C31" s="123"/>
      <c r="D31" s="124"/>
    </row>
    <row r="32" spans="2:4" s="2" customFormat="1" ht="17.100000000000001" customHeight="1">
      <c r="B32" s="125"/>
      <c r="C32" s="126"/>
      <c r="D32" s="127"/>
    </row>
  </sheetData>
  <mergeCells count="36">
    <mergeCell ref="E15:G15"/>
    <mergeCell ref="I15:J15"/>
    <mergeCell ref="K15:L15"/>
    <mergeCell ref="E16:H16"/>
    <mergeCell ref="I16:J16"/>
    <mergeCell ref="K16:L16"/>
    <mergeCell ref="E12:L12"/>
    <mergeCell ref="E13:G13"/>
    <mergeCell ref="I13:J13"/>
    <mergeCell ref="K13:L13"/>
    <mergeCell ref="E14:G14"/>
    <mergeCell ref="I14:J14"/>
    <mergeCell ref="K14:L14"/>
    <mergeCell ref="B9:C9"/>
    <mergeCell ref="E9:G9"/>
    <mergeCell ref="H9:I9"/>
    <mergeCell ref="J9:K9"/>
    <mergeCell ref="E10:G10"/>
    <mergeCell ref="H10:I10"/>
    <mergeCell ref="J10:K10"/>
    <mergeCell ref="B11:D32"/>
    <mergeCell ref="B1:D1"/>
    <mergeCell ref="E1:L1"/>
    <mergeCell ref="B2:D2"/>
    <mergeCell ref="E2:L2"/>
    <mergeCell ref="B4:D4"/>
    <mergeCell ref="E4:H4"/>
    <mergeCell ref="J4:L4"/>
    <mergeCell ref="F5:L5"/>
    <mergeCell ref="B6:C6"/>
    <mergeCell ref="B7:C7"/>
    <mergeCell ref="E7:K7"/>
    <mergeCell ref="B8:C8"/>
    <mergeCell ref="E8:G8"/>
    <mergeCell ref="H8:I8"/>
    <mergeCell ref="J8:K8"/>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B1:L33"/>
  <sheetViews>
    <sheetView view="pageLayout" workbookViewId="0">
      <selection activeCell="B11" sqref="B11:D33"/>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2" customFormat="1" ht="17.100000000000001" customHeight="1">
      <c r="B1" s="131" t="str">
        <f>Accueil!A7</f>
        <v>AO/INSTITUT SAINT ELOI - 2021</v>
      </c>
      <c r="C1" s="131"/>
      <c r="D1" s="131"/>
      <c r="E1" s="131" t="str">
        <f>Accueil!A7</f>
        <v>AO/INSTITUT SAINT ELOI - 2021</v>
      </c>
      <c r="F1" s="131"/>
      <c r="G1" s="131"/>
      <c r="H1" s="131"/>
      <c r="I1" s="131"/>
      <c r="J1" s="131"/>
      <c r="K1" s="131"/>
      <c r="L1" s="131"/>
    </row>
    <row r="2" spans="2:12" s="2" customFormat="1" ht="17.100000000000001" customHeight="1">
      <c r="B2" s="132" t="s">
        <v>20</v>
      </c>
      <c r="C2" s="132"/>
      <c r="D2" s="132"/>
      <c r="E2" s="132" t="s">
        <v>24</v>
      </c>
      <c r="F2" s="132"/>
      <c r="G2" s="132"/>
      <c r="H2" s="132"/>
      <c r="I2" s="132"/>
      <c r="J2" s="132"/>
      <c r="K2" s="132"/>
      <c r="L2" s="132"/>
    </row>
    <row r="3" spans="2:12" s="2" customFormat="1" ht="17.100000000000001" customHeight="1"/>
    <row r="4" spans="2:12" s="2" customFormat="1" ht="17.100000000000001" customHeight="1">
      <c r="B4" s="177" t="s">
        <v>112</v>
      </c>
      <c r="C4" s="178"/>
      <c r="D4" s="179"/>
      <c r="E4" s="136" t="s">
        <v>112</v>
      </c>
      <c r="F4" s="137"/>
      <c r="G4" s="137"/>
      <c r="H4" s="137"/>
      <c r="I4" s="4" t="s">
        <v>9</v>
      </c>
      <c r="J4" s="163"/>
      <c r="K4" s="163"/>
      <c r="L4" s="163"/>
    </row>
    <row r="5" spans="2:12" s="2" customFormat="1" ht="17.100000000000001" customHeight="1">
      <c r="B5" s="20"/>
      <c r="C5" s="17"/>
      <c r="D5" s="18"/>
      <c r="E5" s="5" t="s">
        <v>0</v>
      </c>
      <c r="F5" s="136" t="s">
        <v>112</v>
      </c>
      <c r="G5" s="137"/>
      <c r="H5" s="137"/>
      <c r="I5" s="137"/>
      <c r="J5" s="137"/>
      <c r="K5" s="137"/>
      <c r="L5" s="137"/>
    </row>
    <row r="6" spans="2:12" s="2" customFormat="1" ht="17.100000000000001" customHeight="1">
      <c r="B6" s="164" t="s">
        <v>38</v>
      </c>
      <c r="C6" s="164"/>
      <c r="D6" s="22" t="s">
        <v>7</v>
      </c>
      <c r="E6" s="6"/>
      <c r="F6" s="6"/>
      <c r="G6" s="6"/>
    </row>
    <row r="7" spans="2:12" s="2" customFormat="1" ht="33" customHeight="1">
      <c r="B7" s="180" t="s">
        <v>39</v>
      </c>
      <c r="C7" s="180"/>
      <c r="D7" s="19"/>
      <c r="E7" s="116" t="s">
        <v>54</v>
      </c>
      <c r="F7" s="116"/>
      <c r="G7" s="116"/>
      <c r="H7" s="116"/>
      <c r="I7" s="116"/>
      <c r="J7" s="116"/>
      <c r="K7" s="116"/>
      <c r="L7" s="116"/>
    </row>
    <row r="8" spans="2:12" s="2" customFormat="1" ht="33" customHeight="1">
      <c r="B8" s="180" t="s">
        <v>40</v>
      </c>
      <c r="C8" s="180"/>
      <c r="D8" s="19"/>
      <c r="E8" s="165" t="s">
        <v>27</v>
      </c>
      <c r="F8" s="166"/>
      <c r="G8" s="167"/>
      <c r="H8" s="175" t="s">
        <v>25</v>
      </c>
      <c r="I8" s="175"/>
      <c r="J8" s="175"/>
      <c r="K8" s="175"/>
      <c r="L8" s="175"/>
    </row>
    <row r="9" spans="2:12" s="2" customFormat="1" ht="17.100000000000001" customHeight="1">
      <c r="B9" s="176"/>
      <c r="C9" s="176"/>
      <c r="D9" s="54"/>
      <c r="E9" s="173" t="s">
        <v>55</v>
      </c>
      <c r="F9" s="173"/>
      <c r="G9" s="173"/>
      <c r="H9" s="163"/>
      <c r="I9" s="163"/>
      <c r="J9" s="163"/>
      <c r="K9" s="163"/>
      <c r="L9" s="163"/>
    </row>
    <row r="10" spans="2:12" s="2" customFormat="1" ht="17.100000000000001" customHeight="1">
      <c r="B10" s="30"/>
      <c r="C10" s="30"/>
      <c r="D10" s="30"/>
      <c r="E10" s="173" t="s">
        <v>56</v>
      </c>
      <c r="F10" s="173"/>
      <c r="G10" s="173"/>
      <c r="H10" s="163"/>
      <c r="I10" s="163"/>
      <c r="J10" s="163"/>
      <c r="K10" s="163"/>
      <c r="L10" s="163"/>
    </row>
    <row r="11" spans="2:12" s="2" customFormat="1" ht="17.100000000000001" customHeight="1">
      <c r="B11" s="183" t="s">
        <v>23</v>
      </c>
      <c r="C11" s="183"/>
      <c r="D11" s="183"/>
      <c r="E11" s="187"/>
      <c r="F11" s="187"/>
      <c r="G11" s="187"/>
      <c r="H11" s="184"/>
      <c r="I11" s="184"/>
      <c r="J11" s="184"/>
      <c r="K11" s="184"/>
      <c r="L11" s="184"/>
    </row>
    <row r="12" spans="2:12" s="2" customFormat="1" ht="17.100000000000001" customHeight="1">
      <c r="B12" s="183"/>
      <c r="C12" s="183"/>
      <c r="D12" s="183"/>
      <c r="E12" s="16"/>
      <c r="F12" s="16"/>
      <c r="G12" s="16"/>
      <c r="H12" s="16"/>
      <c r="I12" s="16"/>
      <c r="J12" s="16"/>
      <c r="K12" s="16"/>
      <c r="L12" s="16"/>
    </row>
    <row r="13" spans="2:12" s="2" customFormat="1" ht="17.100000000000001" customHeight="1">
      <c r="B13" s="183"/>
      <c r="C13" s="183"/>
      <c r="D13" s="183"/>
      <c r="E13" s="118" t="s">
        <v>30</v>
      </c>
      <c r="F13" s="116"/>
      <c r="G13" s="116"/>
      <c r="H13" s="116"/>
      <c r="I13" s="116"/>
      <c r="J13" s="116"/>
      <c r="K13" s="116"/>
      <c r="L13" s="116"/>
    </row>
    <row r="14" spans="2:12" s="2" customFormat="1" ht="17.100000000000001" customHeight="1">
      <c r="B14" s="183"/>
      <c r="C14" s="183"/>
      <c r="D14" s="183"/>
      <c r="E14" s="166" t="s">
        <v>28</v>
      </c>
      <c r="F14" s="166"/>
      <c r="G14" s="167"/>
      <c r="H14" s="27" t="s">
        <v>57</v>
      </c>
      <c r="I14" s="168" t="s">
        <v>25</v>
      </c>
      <c r="J14" s="185"/>
      <c r="K14" s="185"/>
      <c r="L14" s="169"/>
    </row>
    <row r="15" spans="2:12" s="2" customFormat="1">
      <c r="B15" s="183"/>
      <c r="C15" s="183"/>
      <c r="D15" s="183"/>
      <c r="E15" s="171" t="s">
        <v>55</v>
      </c>
      <c r="F15" s="171"/>
      <c r="G15" s="172"/>
      <c r="H15" s="26"/>
      <c r="I15" s="129"/>
      <c r="J15" s="186"/>
      <c r="K15" s="186"/>
      <c r="L15" s="130"/>
    </row>
    <row r="16" spans="2:12" s="2" customFormat="1">
      <c r="B16" s="183"/>
      <c r="C16" s="183"/>
      <c r="D16" s="183"/>
      <c r="E16" s="181" t="s">
        <v>56</v>
      </c>
      <c r="F16" s="182"/>
      <c r="G16" s="182"/>
      <c r="H16" s="5"/>
      <c r="I16" s="163"/>
      <c r="J16" s="163"/>
      <c r="K16" s="163"/>
      <c r="L16" s="163"/>
    </row>
    <row r="17" spans="2:12" s="2" customFormat="1">
      <c r="B17" s="183"/>
      <c r="C17" s="183"/>
      <c r="D17" s="183"/>
      <c r="E17" s="118" t="s">
        <v>31</v>
      </c>
      <c r="F17" s="116"/>
      <c r="G17" s="116"/>
      <c r="H17" s="116"/>
      <c r="I17" s="163"/>
      <c r="J17" s="163"/>
      <c r="K17" s="163"/>
      <c r="L17" s="163"/>
    </row>
    <row r="18" spans="2:12" s="2" customFormat="1">
      <c r="B18" s="183"/>
      <c r="C18" s="183"/>
      <c r="D18" s="183"/>
    </row>
    <row r="19" spans="2:12" s="2" customFormat="1">
      <c r="B19" s="183"/>
      <c r="C19" s="183"/>
      <c r="D19" s="183"/>
    </row>
    <row r="20" spans="2:12" s="2" customFormat="1">
      <c r="B20" s="183"/>
      <c r="C20" s="183"/>
      <c r="D20" s="183"/>
    </row>
    <row r="21" spans="2:12" s="2" customFormat="1">
      <c r="B21" s="183"/>
      <c r="C21" s="183"/>
      <c r="D21" s="183"/>
    </row>
    <row r="22" spans="2:12" s="2" customFormat="1">
      <c r="B22" s="183"/>
      <c r="C22" s="183"/>
      <c r="D22" s="183"/>
    </row>
    <row r="23" spans="2:12" s="2" customFormat="1">
      <c r="B23" s="183"/>
      <c r="C23" s="183"/>
      <c r="D23" s="183"/>
    </row>
    <row r="24" spans="2:12" s="2" customFormat="1">
      <c r="B24" s="183"/>
      <c r="C24" s="183"/>
      <c r="D24" s="183"/>
    </row>
    <row r="25" spans="2:12" s="2" customFormat="1">
      <c r="B25" s="183"/>
      <c r="C25" s="183"/>
      <c r="D25" s="183"/>
    </row>
    <row r="26" spans="2:12" s="2" customFormat="1">
      <c r="B26" s="183"/>
      <c r="C26" s="183"/>
      <c r="D26" s="183"/>
    </row>
    <row r="27" spans="2:12" s="2" customFormat="1">
      <c r="B27" s="183"/>
      <c r="C27" s="183"/>
      <c r="D27" s="183"/>
    </row>
    <row r="28" spans="2:12" s="2" customFormat="1">
      <c r="B28" s="183"/>
      <c r="C28" s="183"/>
      <c r="D28" s="183"/>
    </row>
    <row r="29" spans="2:12" s="2" customFormat="1">
      <c r="B29" s="183"/>
      <c r="C29" s="183"/>
      <c r="D29" s="183"/>
    </row>
    <row r="30" spans="2:12" s="2" customFormat="1">
      <c r="B30" s="183"/>
      <c r="C30" s="183"/>
      <c r="D30" s="183"/>
    </row>
    <row r="31" spans="2:12" s="2" customFormat="1">
      <c r="B31" s="183"/>
      <c r="C31" s="183"/>
      <c r="D31" s="183"/>
    </row>
    <row r="32" spans="2:12" s="2" customFormat="1">
      <c r="B32" s="183"/>
      <c r="C32" s="183"/>
      <c r="D32" s="183"/>
    </row>
    <row r="33" spans="2:4" s="2" customFormat="1">
      <c r="B33" s="183"/>
      <c r="C33" s="183"/>
      <c r="D33" s="183"/>
    </row>
  </sheetData>
  <mergeCells count="31">
    <mergeCell ref="E13:L13"/>
    <mergeCell ref="E7:L7"/>
    <mergeCell ref="E16:G16"/>
    <mergeCell ref="H8:L8"/>
    <mergeCell ref="B11:D33"/>
    <mergeCell ref="E15:G15"/>
    <mergeCell ref="E17:H17"/>
    <mergeCell ref="H9:L9"/>
    <mergeCell ref="H10:L10"/>
    <mergeCell ref="H11:L11"/>
    <mergeCell ref="I14:L14"/>
    <mergeCell ref="I15:L15"/>
    <mergeCell ref="I16:L16"/>
    <mergeCell ref="I17:L17"/>
    <mergeCell ref="E11:G11"/>
    <mergeCell ref="E14:G14"/>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H27"/>
  <sheetViews>
    <sheetView showWhiteSpace="0" view="pageLayout" topLeftCell="A4" workbookViewId="0">
      <selection activeCell="G28" sqref="G28"/>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31" t="str">
        <f>Accueil!A7</f>
        <v>AO/INSTITUT SAINT ELOI - 2021</v>
      </c>
      <c r="B1" s="131"/>
      <c r="C1" s="131"/>
      <c r="D1" s="131"/>
      <c r="E1" s="131"/>
      <c r="F1" s="131"/>
      <c r="G1" s="131"/>
      <c r="H1" s="131"/>
    </row>
    <row r="2" spans="1:8">
      <c r="A2" s="132" t="s">
        <v>24</v>
      </c>
      <c r="B2" s="132"/>
      <c r="C2" s="132"/>
      <c r="D2" s="132"/>
      <c r="E2" s="132"/>
      <c r="F2" s="132"/>
      <c r="G2" s="132"/>
      <c r="H2" s="132"/>
    </row>
    <row r="3" spans="1:8">
      <c r="A3" s="34"/>
      <c r="B3" s="34"/>
      <c r="C3" s="34"/>
      <c r="D3" s="34"/>
      <c r="E3" s="34"/>
      <c r="F3" s="34"/>
      <c r="G3" s="34"/>
      <c r="H3" s="34"/>
    </row>
    <row r="4" spans="1:8">
      <c r="A4" s="136" t="s">
        <v>88</v>
      </c>
      <c r="B4" s="137"/>
      <c r="C4" s="137"/>
      <c r="D4" s="137"/>
      <c r="E4" s="35" t="s">
        <v>9</v>
      </c>
      <c r="F4" s="163"/>
      <c r="G4" s="163"/>
      <c r="H4" s="163"/>
    </row>
    <row r="5" spans="1:8">
      <c r="A5" s="5" t="s">
        <v>0</v>
      </c>
      <c r="B5" s="136" t="s">
        <v>88</v>
      </c>
      <c r="C5" s="137"/>
      <c r="D5" s="137"/>
      <c r="E5" s="137"/>
      <c r="F5" s="137"/>
      <c r="G5" s="137"/>
      <c r="H5" s="137"/>
    </row>
    <row r="6" spans="1:8">
      <c r="A6" s="36"/>
      <c r="B6" s="36"/>
      <c r="C6" s="36"/>
      <c r="D6" s="34"/>
      <c r="E6" s="34"/>
      <c r="F6" s="34"/>
      <c r="G6" s="34"/>
      <c r="H6" s="34"/>
    </row>
    <row r="7" spans="1:8">
      <c r="A7" s="188" t="s">
        <v>62</v>
      </c>
      <c r="B7" s="189"/>
      <c r="C7" s="189"/>
      <c r="D7" s="189"/>
      <c r="E7" s="189"/>
      <c r="F7" s="189"/>
      <c r="G7" s="189"/>
      <c r="H7" s="189"/>
    </row>
    <row r="8" spans="1:8">
      <c r="A8" s="165" t="s">
        <v>89</v>
      </c>
      <c r="B8" s="166"/>
      <c r="C8" s="167"/>
      <c r="D8" s="168" t="s">
        <v>25</v>
      </c>
      <c r="E8" s="169"/>
      <c r="F8" s="175" t="s">
        <v>26</v>
      </c>
      <c r="G8" s="175"/>
      <c r="H8" s="24" t="s">
        <v>95</v>
      </c>
    </row>
    <row r="9" spans="1:8">
      <c r="A9" s="170" t="s">
        <v>90</v>
      </c>
      <c r="B9" s="171"/>
      <c r="C9" s="172"/>
      <c r="D9" s="129"/>
      <c r="E9" s="130"/>
      <c r="F9" s="163"/>
      <c r="G9" s="163"/>
      <c r="H9" s="35"/>
    </row>
    <row r="10" spans="1:8">
      <c r="A10" s="173" t="s">
        <v>91</v>
      </c>
      <c r="B10" s="173"/>
      <c r="C10" s="173"/>
      <c r="D10" s="129"/>
      <c r="E10" s="130"/>
      <c r="F10" s="163"/>
      <c r="G10" s="163"/>
      <c r="H10" s="35"/>
    </row>
    <row r="11" spans="1:8">
      <c r="A11" s="34"/>
      <c r="B11" s="34"/>
      <c r="C11" s="34"/>
      <c r="D11" s="34"/>
      <c r="E11" s="34"/>
      <c r="F11" s="34"/>
      <c r="G11" s="34"/>
      <c r="H11" s="34"/>
    </row>
    <row r="12" spans="1:8">
      <c r="A12" s="190" t="s">
        <v>92</v>
      </c>
      <c r="B12" s="190"/>
      <c r="C12" s="190"/>
      <c r="D12" s="190"/>
      <c r="E12" s="190"/>
      <c r="F12" s="190"/>
      <c r="G12" s="190"/>
      <c r="H12" s="34"/>
    </row>
    <row r="13" spans="1:8" ht="15" customHeight="1">
      <c r="A13" s="190"/>
      <c r="B13" s="190"/>
      <c r="C13" s="190"/>
      <c r="D13" s="190"/>
      <c r="E13" s="190"/>
      <c r="F13" s="190"/>
      <c r="G13" s="190"/>
      <c r="H13" s="34"/>
    </row>
    <row r="14" spans="1:8">
      <c r="A14" s="190" t="s">
        <v>93</v>
      </c>
      <c r="B14" s="190"/>
      <c r="C14" s="190"/>
      <c r="D14" s="190"/>
      <c r="E14" s="190"/>
      <c r="F14" s="190"/>
      <c r="G14" s="190"/>
      <c r="H14" s="34"/>
    </row>
    <row r="15" spans="1:8" ht="15" customHeight="1">
      <c r="A15" s="190"/>
      <c r="B15" s="190"/>
      <c r="C15" s="190"/>
      <c r="D15" s="190"/>
      <c r="E15" s="190"/>
      <c r="F15" s="190"/>
      <c r="G15" s="190"/>
      <c r="H15" s="34"/>
    </row>
    <row r="16" spans="1:8">
      <c r="A16" s="190" t="s">
        <v>94</v>
      </c>
      <c r="B16" s="190"/>
      <c r="C16" s="190"/>
      <c r="D16" s="190"/>
      <c r="E16" s="190"/>
      <c r="F16" s="190"/>
      <c r="G16" s="190"/>
      <c r="H16" s="34"/>
    </row>
    <row r="17" spans="1:8">
      <c r="A17" s="52"/>
      <c r="B17" s="52"/>
      <c r="C17" s="52"/>
      <c r="D17" s="52"/>
      <c r="E17" s="52"/>
      <c r="F17" s="52"/>
      <c r="G17" s="52"/>
      <c r="H17" s="34"/>
    </row>
    <row r="18" spans="1:8">
      <c r="A18" s="52"/>
      <c r="B18" s="52"/>
      <c r="C18" s="52"/>
      <c r="D18" s="52"/>
      <c r="E18" s="52"/>
      <c r="F18" s="52"/>
      <c r="G18" s="52"/>
      <c r="H18" s="34"/>
    </row>
    <row r="19" spans="1:8">
      <c r="A19" s="34"/>
      <c r="B19" s="34"/>
      <c r="C19" s="34"/>
      <c r="D19" s="34"/>
      <c r="E19" s="34"/>
      <c r="F19" s="34"/>
      <c r="G19" s="34"/>
      <c r="H19" s="34"/>
    </row>
    <row r="20" spans="1:8">
      <c r="A20" s="34"/>
      <c r="B20" s="34"/>
      <c r="C20" s="34"/>
      <c r="D20" s="34"/>
      <c r="E20" s="34"/>
      <c r="F20" s="34"/>
      <c r="G20" s="34"/>
      <c r="H20" s="34"/>
    </row>
    <row r="21" spans="1:8">
      <c r="A21" s="34"/>
      <c r="B21" s="34"/>
      <c r="C21" s="34"/>
      <c r="D21" s="34"/>
      <c r="E21" s="34"/>
      <c r="F21" s="34"/>
      <c r="G21" s="34"/>
      <c r="H21" s="34"/>
    </row>
    <row r="22" spans="1:8">
      <c r="A22" s="34"/>
      <c r="B22" s="34"/>
      <c r="C22" s="34"/>
      <c r="D22" s="34"/>
      <c r="E22" s="34"/>
      <c r="F22" s="34"/>
      <c r="G22" s="34"/>
      <c r="H22" s="34"/>
    </row>
    <row r="23" spans="1:8">
      <c r="A23" s="34"/>
      <c r="B23" s="34"/>
      <c r="C23" s="34"/>
      <c r="D23" s="34"/>
      <c r="E23" s="34"/>
      <c r="F23" s="34"/>
      <c r="G23" s="34"/>
      <c r="H23" s="34"/>
    </row>
    <row r="24" spans="1:8">
      <c r="A24" s="34"/>
      <c r="B24" s="34"/>
      <c r="C24" s="34"/>
      <c r="D24" s="34"/>
      <c r="E24" s="34"/>
      <c r="F24" s="34"/>
      <c r="G24" s="34"/>
      <c r="H24" s="34"/>
    </row>
    <row r="25" spans="1:8">
      <c r="A25" s="34"/>
      <c r="B25" s="34"/>
      <c r="C25" s="34"/>
      <c r="D25" s="34"/>
      <c r="E25" s="34"/>
      <c r="F25" s="34"/>
      <c r="G25" s="34"/>
      <c r="H25" s="34"/>
    </row>
    <row r="26" spans="1:8">
      <c r="A26" s="34"/>
      <c r="B26" s="34"/>
      <c r="C26" s="34"/>
      <c r="D26" s="34"/>
      <c r="E26" s="34"/>
      <c r="F26" s="34"/>
      <c r="G26" s="34"/>
      <c r="H26" s="34"/>
    </row>
    <row r="27" spans="1:8">
      <c r="A27" s="34"/>
      <c r="B27" s="34"/>
      <c r="C27" s="34"/>
      <c r="D27" s="34"/>
      <c r="E27" s="34"/>
      <c r="F27" s="34"/>
      <c r="G27" s="34"/>
      <c r="H27" s="34"/>
    </row>
  </sheetData>
  <mergeCells count="18">
    <mergeCell ref="A12:G13"/>
    <mergeCell ref="A14:G15"/>
    <mergeCell ref="A16:G16"/>
    <mergeCell ref="A10:C10"/>
    <mergeCell ref="D10:E10"/>
    <mergeCell ref="F10:G10"/>
    <mergeCell ref="A8:C8"/>
    <mergeCell ref="D8:E8"/>
    <mergeCell ref="F8:G8"/>
    <mergeCell ref="A9:C9"/>
    <mergeCell ref="D9:E9"/>
    <mergeCell ref="F9:G9"/>
    <mergeCell ref="A7:H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Accueil</vt:lpstr>
      <vt:lpstr>1. MFP Local A4 N&amp;B</vt:lpstr>
      <vt:lpstr>2.MFP Local A4 Couleur</vt:lpstr>
      <vt:lpstr>3.MFP Local A3 Couleur</vt:lpstr>
      <vt:lpstr>4.MFP Prod A3 Couleur</vt:lpstr>
      <vt:lpstr>Logiciel compteurs</vt:lpstr>
      <vt:lpstr>Formation</vt:lpstr>
      <vt:lpstr>Gestion Pro-active</vt:lpstr>
      <vt:lpstr>Installation</vt:lpstr>
      <vt:lpstr>Reprise des matériels</vt:lpstr>
      <vt:lpstr>Maintenance</vt:lpstr>
      <vt:lpstr>Dév. durable</vt:lpstr>
      <vt:lpstr>'1. MFP Local A4 N&amp;B'!Print_Area</vt:lpstr>
      <vt:lpstr>'2.MFP Local A4 Couleur'!Print_Area</vt:lpstr>
      <vt:lpstr>'3.MFP Local A3 Couleur'!Print_Area</vt:lpstr>
      <vt:lpstr>'4.MFP Prod A3 Couleur'!Print_Area</vt:lpstr>
      <vt:lpstr>Formation!Print_Area</vt:lpstr>
      <vt:lpstr>'Gestion Pro-active'!Print_Area</vt:lpstr>
      <vt:lpstr>Installation!Print_Area</vt:lpstr>
      <vt:lpstr>'Logiciel compteurs'!Print_Area</vt:lpstr>
      <vt:lpstr>Maintenance!Print_Area</vt:lpstr>
      <vt:lpstr>'Reprise des matériels'!Print_Area</vt:lpstr>
    </vt:vector>
  </TitlesOfParts>
  <Company>NAXAN EXPERTISE &amp; CONSEILS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Corinne</cp:lastModifiedBy>
  <cp:lastPrinted>2015-03-16T09:57:47Z</cp:lastPrinted>
  <dcterms:created xsi:type="dcterms:W3CDTF">2011-09-21T15:57:16Z</dcterms:created>
  <dcterms:modified xsi:type="dcterms:W3CDTF">2021-05-31T06:23:32Z</dcterms:modified>
</cp:coreProperties>
</file>