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3170" tabRatio="941"/>
  </bookViews>
  <sheets>
    <sheet name="Accueil" sheetId="23" r:id="rId1"/>
    <sheet name="Options" sheetId="26" r:id="rId2"/>
    <sheet name="1.Imprimante Locale A4 N&amp;B" sheetId="1" r:id="rId3"/>
    <sheet name="2.Imprimante locale A4 Couleur" sheetId="2" r:id="rId4"/>
    <sheet name="3.Imprimante Dépt. A4 N&amp;B 40ppm" sheetId="34" r:id="rId5"/>
    <sheet name="4.MFP Local A4 N&amp;B" sheetId="3" r:id="rId6"/>
    <sheet name="5.MFP Local A4 Couleur" sheetId="4" r:id="rId7"/>
    <sheet name="6.MFP Dépt. A3 Couleur 40ppm" sheetId="36" r:id="rId8"/>
    <sheet name="7.MFP Prod A3 Couleur 50ppm" sheetId="30" r:id="rId9"/>
    <sheet name="Logiciel compteurs" sheetId="29" r:id="rId10"/>
    <sheet name="Formation" sheetId="20" r:id="rId11"/>
    <sheet name="Prestation additionnelle" sheetId="21" r:id="rId12"/>
    <sheet name="Installation" sheetId="24" r:id="rId13"/>
    <sheet name="Maintenance" sheetId="22" r:id="rId14"/>
  </sheets>
  <definedNames>
    <definedName name="Print_Area" localSheetId="2">'1.Imprimante Locale A4 N&amp;B'!$A$1:$L$32</definedName>
    <definedName name="Print_Area" localSheetId="3">'2.Imprimante locale A4 Couleur'!$A$1:$L$32</definedName>
    <definedName name="Print_Area" localSheetId="4">'3.Imprimante Dépt. A4 N&amp;B 40ppm'!$A$1:$L$32</definedName>
    <definedName name="Print_Area" localSheetId="5">'4.MFP Local A4 N&amp;B'!$A$1:$L$32</definedName>
    <definedName name="Print_Area" localSheetId="6">'5.MFP Local A4 Couleur'!$A$1:$L$32</definedName>
    <definedName name="Print_Area" localSheetId="7">'6.MFP Dépt. A3 Couleur 40ppm'!$A$1:$L$32</definedName>
    <definedName name="Print_Area" localSheetId="8">'7.MFP Prod A3 Couleur 50ppm'!$A$1:$L$33</definedName>
    <definedName name="Print_Area" localSheetId="10">Formation!$1:$32</definedName>
    <definedName name="Print_Area" localSheetId="12">Installation!$A$1:$H$36</definedName>
    <definedName name="Print_Area" localSheetId="9">'Logiciel compteurs'!$A$1:$D$32</definedName>
    <definedName name="Print_Area" localSheetId="13">Maintenance!$A$1:$H$38</definedName>
    <definedName name="Print_Area" localSheetId="1">Options!$A$1:$H$36</definedName>
    <definedName name="Print_Area" localSheetId="11">'Prestation additionnelle'!$1:$33</definedName>
  </definedNames>
  <calcPr calcId="124519"/>
</workbook>
</file>

<file path=xl/calcChain.xml><?xml version="1.0" encoding="utf-8"?>
<calcChain xmlns="http://schemas.openxmlformats.org/spreadsheetml/2006/main">
  <c r="E27" i="36"/>
  <c r="E26"/>
  <c r="E25"/>
  <c r="E24"/>
  <c r="E23"/>
  <c r="F17"/>
  <c r="E17"/>
  <c r="L16"/>
  <c r="I16"/>
  <c r="H16"/>
  <c r="E9"/>
  <c r="L8"/>
  <c r="I8"/>
  <c r="H8"/>
  <c r="F5"/>
  <c r="E4"/>
  <c r="B4"/>
  <c r="E1"/>
  <c r="B1"/>
  <c r="E23" i="34"/>
  <c r="E22"/>
  <c r="E21"/>
  <c r="E20"/>
  <c r="E19"/>
  <c r="F15"/>
  <c r="E15"/>
  <c r="L14"/>
  <c r="I14"/>
  <c r="H14"/>
  <c r="E9"/>
  <c r="L8"/>
  <c r="I8"/>
  <c r="H8"/>
  <c r="F5"/>
  <c r="E4"/>
  <c r="B4"/>
  <c r="E1"/>
  <c r="B1"/>
  <c r="E29" i="30"/>
  <c r="E28"/>
  <c r="E27"/>
  <c r="E26"/>
  <c r="E25"/>
  <c r="F18"/>
  <c r="E18"/>
  <c r="L17"/>
  <c r="I17"/>
  <c r="H17"/>
  <c r="E9"/>
  <c r="L8"/>
  <c r="I8"/>
  <c r="H8"/>
  <c r="F5"/>
  <c r="E4"/>
  <c r="B4"/>
  <c r="E1"/>
  <c r="B1"/>
  <c r="E19" i="29"/>
  <c r="E18"/>
  <c r="E17"/>
  <c r="E16"/>
  <c r="E15"/>
  <c r="L12"/>
  <c r="I12"/>
  <c r="H12"/>
  <c r="L8"/>
  <c r="I8"/>
  <c r="H8"/>
  <c r="E1"/>
  <c r="B1"/>
  <c r="A1" i="26"/>
  <c r="A1" i="24" l="1"/>
  <c r="E1" i="21"/>
  <c r="E1" i="20"/>
  <c r="E1" i="4"/>
  <c r="E1" i="3"/>
  <c r="E1" i="2"/>
  <c r="E1" i="1"/>
  <c r="E25" i="4"/>
  <c r="E24"/>
  <c r="E23"/>
  <c r="E22"/>
  <c r="E21"/>
  <c r="F16"/>
  <c r="E16"/>
  <c r="E9"/>
  <c r="F5"/>
  <c r="E4"/>
  <c r="E25" i="3"/>
  <c r="E24"/>
  <c r="E23"/>
  <c r="E22"/>
  <c r="E21"/>
  <c r="F16"/>
  <c r="E16"/>
  <c r="E9"/>
  <c r="F5"/>
  <c r="E4"/>
  <c r="E21" i="2"/>
  <c r="E20"/>
  <c r="E19"/>
  <c r="E18"/>
  <c r="E17"/>
  <c r="F14"/>
  <c r="E14"/>
  <c r="E9"/>
  <c r="F5"/>
  <c r="E4"/>
  <c r="E21" i="1"/>
  <c r="E20"/>
  <c r="E19"/>
  <c r="E18"/>
  <c r="E17"/>
  <c r="C13" i="23"/>
  <c r="D13"/>
  <c r="E13"/>
  <c r="F13"/>
  <c r="B13"/>
  <c r="H13" i="1" s="1"/>
  <c r="F14"/>
  <c r="F5"/>
  <c r="E14"/>
  <c r="E9"/>
  <c r="B4" i="4"/>
  <c r="B4" i="3"/>
  <c r="B4" i="2"/>
  <c r="E4" i="1"/>
  <c r="B4"/>
  <c r="A1" i="22"/>
  <c r="B1" i="21"/>
  <c r="B1" i="20"/>
  <c r="B1" i="4"/>
  <c r="B1" i="3"/>
  <c r="B1" i="2"/>
  <c r="B1" i="1"/>
  <c r="J14" i="34" l="1"/>
  <c r="J12" i="29"/>
  <c r="J16" i="36"/>
  <c r="J8" i="34"/>
  <c r="J17" i="30"/>
  <c r="J8" i="36"/>
  <c r="J8" i="29"/>
  <c r="J8" i="30"/>
  <c r="K13" i="1"/>
  <c r="K8" i="34"/>
  <c r="K8" i="29"/>
  <c r="K17" i="30"/>
  <c r="K16" i="36"/>
  <c r="K8" i="30"/>
  <c r="K12" i="29"/>
  <c r="K8" i="36"/>
  <c r="K14" i="34"/>
  <c r="I8" i="1"/>
  <c r="I8" i="2"/>
  <c r="H13"/>
  <c r="J13" i="1"/>
  <c r="J8"/>
  <c r="I13"/>
  <c r="L13"/>
  <c r="H8" i="2"/>
  <c r="J8"/>
  <c r="I13"/>
  <c r="L13"/>
  <c r="H8" i="3"/>
  <c r="J8"/>
  <c r="I15"/>
  <c r="L15"/>
  <c r="H8" i="4"/>
  <c r="J8"/>
  <c r="I15"/>
  <c r="L15"/>
  <c r="L8" i="1"/>
  <c r="L8" i="2"/>
  <c r="J13"/>
  <c r="I8" i="3"/>
  <c r="L8"/>
  <c r="H15"/>
  <c r="J15"/>
  <c r="I8" i="4"/>
  <c r="L8"/>
  <c r="H15"/>
  <c r="J15"/>
  <c r="K8" i="2"/>
  <c r="K13"/>
  <c r="K8" i="3"/>
  <c r="K15"/>
  <c r="K8" i="4"/>
  <c r="K15"/>
  <c r="K8" i="1"/>
  <c r="H8"/>
</calcChain>
</file>

<file path=xl/sharedStrings.xml><?xml version="1.0" encoding="utf-8"?>
<sst xmlns="http://schemas.openxmlformats.org/spreadsheetml/2006/main" count="501" uniqueCount="148">
  <si>
    <t>TYPE :</t>
  </si>
  <si>
    <t>QUANTITE :</t>
  </si>
  <si>
    <t>IMPRIMANTE LOCALE A4 N&amp;B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</si>
  <si>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</si>
  <si>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</si>
  <si>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</si>
  <si>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</si>
  <si>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</si>
  <si>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</si>
  <si>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</si>
  <si>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</si>
  <si>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</si>
  <si>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</si>
  <si>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N°1</t>
  </si>
  <si>
    <t>Capacité Totale de l'option 1 (nbre de feuille A4)</t>
  </si>
  <si>
    <t>N°2</t>
  </si>
  <si>
    <t>IMPRIMANTE LOCALE A4 COULEUR</t>
  </si>
  <si>
    <t>Vitesse COULEUR (ppm)</t>
  </si>
  <si>
    <t>MFP LOCAL A4 COULEUR</t>
  </si>
  <si>
    <t>Mémoire (Mo)</t>
  </si>
  <si>
    <t>Vitesse de numérisation en 300dpi A4 N&amp;B (ipm)</t>
  </si>
  <si>
    <t>1 bac papier (nbre de feuille A4/bac)</t>
  </si>
  <si>
    <t>Grille de réponse</t>
  </si>
  <si>
    <t>Carte fax</t>
  </si>
  <si>
    <t>Commentaires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</si>
  <si>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</si>
  <si>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</si>
  <si>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</si>
  <si>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</si>
  <si>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</si>
  <si>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</si>
  <si>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</si>
  <si>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</si>
  <si>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</si>
  <si>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</si>
  <si>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Option n°2</t>
  </si>
  <si>
    <t>LOGICIEL</t>
  </si>
  <si>
    <t>Votre Configuration</t>
  </si>
  <si>
    <t>Aperçu en temps réel du statut des systèmes d’impression</t>
  </si>
  <si>
    <t>Recherche des périphériques</t>
  </si>
  <si>
    <t>Gestion des alertes</t>
  </si>
  <si>
    <t>Diagnostic des pannes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</si>
  <si>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</si>
  <si>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</si>
  <si>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</si>
  <si>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</si>
  <si>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Relevé des compteurs</t>
  </si>
  <si>
    <t>LOGICIEL D'ADMINISTRATION DE PARC</t>
  </si>
  <si>
    <t xml:space="preserve">Fonctionnalités attendues 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</si>
  <si>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</si>
  <si>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</si>
  <si>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</si>
  <si>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</si>
  <si>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</si>
  <si>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</si>
  <si>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</si>
  <si>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</si>
  <si>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</si>
  <si>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</si>
  <si>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</si>
  <si>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</si>
  <si>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</si>
  <si>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</si>
  <si>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</si>
  <si>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</si>
  <si>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</si>
  <si>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 xml:space="preserve">PRIX UNITAIRE </t>
  </si>
  <si>
    <t>Coût à la page</t>
  </si>
  <si>
    <t>2 bacs papier (nbre de feuille A4/bac)</t>
  </si>
  <si>
    <t>MFP LOCAL A4 N&amp;B</t>
  </si>
  <si>
    <t>Meuble support</t>
  </si>
  <si>
    <t>N°4</t>
  </si>
  <si>
    <t>Option n°4</t>
  </si>
  <si>
    <t>1 bac grande capacité (nbre de feuille A4/bac)</t>
  </si>
  <si>
    <t>Capacité Totale de l'option 2 (nbre de feuille A4)</t>
  </si>
  <si>
    <t>N°5</t>
  </si>
  <si>
    <t>Remarques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</si>
  <si>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</si>
  <si>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</si>
  <si>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</si>
  <si>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</si>
  <si>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</si>
  <si>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</si>
  <si>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</si>
  <si>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</si>
  <si>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</si>
  <si>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</si>
  <si>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</si>
  <si>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</si>
  <si>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</si>
  <si>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</si>
  <si>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</si>
  <si>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</si>
  <si>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</si>
  <si>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</si>
  <si>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</si>
  <si>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</si>
  <si>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</si>
  <si>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</si>
  <si>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</si>
  <si>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</si>
  <si>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</si>
  <si>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</si>
  <si>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</si>
  <si>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</si>
  <si>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</si>
  <si>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</si>
  <si>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</si>
  <si>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</si>
  <si>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</si>
  <si>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</si>
  <si>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</si>
  <si>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</si>
  <si>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</si>
  <si>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</si>
  <si>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</si>
  <si>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</si>
  <si>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</si>
  <si>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</si>
  <si>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</si>
  <si>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</si>
  <si>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</si>
  <si>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</si>
  <si>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</si>
  <si>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</si>
  <si>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LOGICIEL DE REMONTEE DE COMPTEURS</t>
  </si>
  <si>
    <t>Configuration à distance des périphériques (Paramètres, propriétés, Firmware, etc.)</t>
  </si>
  <si>
    <t>Rapport d’utilisation des périphériques (Exportation des données sur fichiers Excel, PDF, etc.)</t>
  </si>
  <si>
    <t>Visualisation des informations concernant chaque périphérique (Utilisateurs, carnets d'adresses, journaux, etc.)</t>
  </si>
  <si>
    <t>IMPRIMANTE DEPARTEMENTALE A4 N&amp;B 40ppm</t>
  </si>
  <si>
    <t>Prix achat en €HT</t>
  </si>
  <si>
    <t>V18112015-1</t>
  </si>
  <si>
    <t>pas de mini. Requis</t>
  </si>
  <si>
    <t>pas de maxi. Exigé</t>
  </si>
  <si>
    <t>20 feuilles</t>
  </si>
  <si>
    <t xml:space="preserve">Commentaires : 
</t>
  </si>
  <si>
    <t>MFP DEPARTEMENTAL A3  COULEUR 40ppm</t>
  </si>
  <si>
    <t>N°8</t>
  </si>
  <si>
    <t>Option n°8</t>
  </si>
  <si>
    <t>MFP PRODUCTION A3  COULEUR 50 ppm</t>
  </si>
  <si>
    <t xml:space="preserve">Commentaires :
</t>
  </si>
  <si>
    <r>
      <t xml:space="preserve">Commentaires
</t>
    </r>
    <r>
      <rPr>
        <b/>
        <sz val="11"/>
        <color rgb="FFFF0000"/>
        <rFont val="Calibri"/>
        <family val="2"/>
        <scheme val="minor"/>
      </rPr>
      <t xml:space="preserve">Si un meuble est nécessaire pour l'imprimante avec 4 bacs, merci d'en indiquer le prix </t>
    </r>
  </si>
  <si>
    <t>Imprimante noir &amp; Blanc</t>
  </si>
  <si>
    <t>Imprimante Couleur</t>
  </si>
  <si>
    <t>MFP noir &amp; blanc</t>
  </si>
  <si>
    <t>MFP couleur</t>
  </si>
  <si>
    <t>Coût à la page MFP : Le prix d'une page est identique sur tous les équipements A4 et A3</t>
  </si>
  <si>
    <t>AO/ASSYSTEL-1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</si>
</sst>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/>
    <xf numFmtId="0" fontId="2" fillId="0" borderId="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D17" sqref="D17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111"/>
      <c r="B1" s="112"/>
      <c r="C1" s="112"/>
      <c r="D1" s="112"/>
      <c r="E1" s="112"/>
      <c r="F1" s="112"/>
      <c r="G1" s="113"/>
    </row>
    <row r="2" spans="1:7">
      <c r="A2" s="114"/>
      <c r="B2" s="115"/>
      <c r="C2" s="115"/>
      <c r="D2" s="115"/>
      <c r="E2" s="115"/>
      <c r="F2" s="115"/>
      <c r="G2" s="116"/>
    </row>
    <row r="3" spans="1:7" ht="15.75" thickBot="1">
      <c r="A3" s="117"/>
      <c r="B3" s="118"/>
      <c r="C3" s="118"/>
      <c r="D3" s="118"/>
      <c r="E3" s="118"/>
      <c r="F3" s="118"/>
      <c r="G3" s="119"/>
    </row>
    <row r="4" spans="1:7">
      <c r="A4" s="70"/>
      <c r="B4" s="80" t="s">
        <v>131</v>
      </c>
      <c r="C4" s="71"/>
      <c r="D4" s="71"/>
      <c r="E4" s="71"/>
      <c r="F4" s="71"/>
      <c r="G4" s="72"/>
    </row>
    <row r="5" spans="1:7" ht="15.75" thickBot="1">
      <c r="A5" s="70"/>
      <c r="B5" s="71"/>
      <c r="C5" s="71"/>
      <c r="D5" s="71"/>
      <c r="E5" s="71"/>
      <c r="F5" s="71"/>
      <c r="G5" s="72"/>
    </row>
    <row r="6" spans="1:7" ht="15.75" thickBot="1">
      <c r="A6" s="120" t="s">
        <v>79</v>
      </c>
      <c r="B6" s="121"/>
      <c r="C6" s="121"/>
      <c r="D6" s="121"/>
      <c r="E6" s="121"/>
      <c r="F6" s="121"/>
      <c r="G6" s="122"/>
    </row>
    <row r="7" spans="1:7" ht="15.75" thickBot="1">
      <c r="A7" s="123" t="s">
        <v>147</v>
      </c>
      <c r="B7" s="124"/>
      <c r="C7" s="124"/>
      <c r="D7" s="124"/>
      <c r="E7" s="124"/>
      <c r="F7" s="124"/>
      <c r="G7" s="125"/>
    </row>
    <row r="8" spans="1:7">
      <c r="A8" s="70"/>
      <c r="B8" s="71"/>
      <c r="C8" s="71"/>
      <c r="D8" s="71"/>
      <c r="E8" s="71"/>
      <c r="F8" s="71"/>
      <c r="G8" s="72"/>
    </row>
    <row r="9" spans="1:7">
      <c r="A9" s="70"/>
      <c r="B9" s="71"/>
      <c r="C9" s="71"/>
      <c r="D9" s="71"/>
      <c r="E9" s="71"/>
      <c r="F9" s="71"/>
      <c r="G9" s="72"/>
    </row>
    <row r="10" spans="1:7">
      <c r="A10" s="70"/>
      <c r="B10" s="126" t="s">
        <v>89</v>
      </c>
      <c r="C10" s="126"/>
      <c r="D10" s="126"/>
      <c r="E10" s="126"/>
      <c r="F10" s="126"/>
      <c r="G10" s="72"/>
    </row>
    <row r="11" spans="1:7">
      <c r="A11" s="70"/>
      <c r="B11" s="55" t="s">
        <v>82</v>
      </c>
      <c r="C11" s="55" t="s">
        <v>83</v>
      </c>
      <c r="D11" s="55" t="s">
        <v>84</v>
      </c>
      <c r="E11" s="55" t="s">
        <v>85</v>
      </c>
      <c r="F11" s="55" t="s">
        <v>86</v>
      </c>
      <c r="G11" s="72"/>
    </row>
    <row r="12" spans="1:7">
      <c r="A12" s="70"/>
      <c r="B12" s="69" t="s">
        <v>88</v>
      </c>
      <c r="C12" s="69" t="s">
        <v>88</v>
      </c>
      <c r="D12" s="69" t="s">
        <v>88</v>
      </c>
      <c r="E12" s="69" t="s">
        <v>88</v>
      </c>
      <c r="F12" s="69" t="s">
        <v>87</v>
      </c>
      <c r="G12" s="72"/>
    </row>
    <row r="13" spans="1:7">
      <c r="A13" s="70"/>
      <c r="B13" s="76" t="str">
        <f>IF(B12="Oui",B11,"-")</f>
        <v>-</v>
      </c>
      <c r="C13" s="76" t="str">
        <f t="shared" ref="C13:F13" si="0">IF(C12="Oui",C11,"-")</f>
        <v>-</v>
      </c>
      <c r="D13" s="76" t="str">
        <f t="shared" si="0"/>
        <v>-</v>
      </c>
      <c r="E13" s="76" t="str">
        <f t="shared" si="0"/>
        <v>-</v>
      </c>
      <c r="F13" s="76" t="str">
        <f t="shared" si="0"/>
        <v>LOA 20 Trimestres</v>
      </c>
      <c r="G13" s="72"/>
    </row>
    <row r="14" spans="1:7">
      <c r="A14" s="70"/>
      <c r="B14" s="71"/>
      <c r="C14" s="71"/>
      <c r="D14" s="71"/>
      <c r="E14" s="71"/>
      <c r="F14" s="71"/>
      <c r="G14" s="72"/>
    </row>
    <row r="15" spans="1:7">
      <c r="A15" s="70"/>
      <c r="B15" s="71"/>
      <c r="D15" s="71"/>
      <c r="E15" s="71"/>
      <c r="F15" s="71"/>
      <c r="G15" s="72"/>
    </row>
    <row r="16" spans="1:7">
      <c r="A16" s="70"/>
      <c r="B16" s="71"/>
      <c r="C16" s="71"/>
      <c r="D16" s="71"/>
      <c r="E16" s="71"/>
      <c r="F16" s="71"/>
      <c r="G16" s="72"/>
    </row>
    <row r="17" spans="1:7">
      <c r="A17" s="70"/>
      <c r="B17" s="71"/>
      <c r="C17" s="71"/>
      <c r="D17" s="71"/>
      <c r="E17" s="71"/>
      <c r="F17" s="71"/>
      <c r="G17" s="72"/>
    </row>
    <row r="18" spans="1:7">
      <c r="A18" s="70"/>
      <c r="B18" s="71"/>
      <c r="C18" s="71"/>
      <c r="D18" s="71"/>
      <c r="E18" s="71"/>
      <c r="F18" s="71"/>
      <c r="G18" s="72"/>
    </row>
    <row r="19" spans="1:7">
      <c r="A19" s="70"/>
      <c r="B19" s="71"/>
      <c r="C19" s="71"/>
      <c r="D19" s="71"/>
      <c r="E19" s="71"/>
      <c r="F19" s="71"/>
      <c r="G19" s="72"/>
    </row>
    <row r="20" spans="1:7">
      <c r="A20" s="70"/>
      <c r="B20" s="71"/>
      <c r="C20" s="71"/>
      <c r="D20" s="71"/>
      <c r="E20" s="71"/>
      <c r="F20" s="71"/>
      <c r="G20" s="72"/>
    </row>
    <row r="21" spans="1:7">
      <c r="A21" s="70"/>
      <c r="B21" s="71"/>
      <c r="C21" s="71"/>
      <c r="D21" s="71"/>
      <c r="E21" s="71"/>
      <c r="F21" s="71"/>
      <c r="G21" s="72"/>
    </row>
    <row r="22" spans="1:7">
      <c r="A22" s="70"/>
      <c r="B22" s="71"/>
      <c r="C22" s="71"/>
      <c r="D22" s="71"/>
      <c r="E22" s="71"/>
      <c r="F22" s="71"/>
      <c r="G22" s="72"/>
    </row>
    <row r="23" spans="1:7">
      <c r="A23" s="70"/>
      <c r="B23" s="71"/>
      <c r="C23" s="71"/>
      <c r="D23" s="71"/>
      <c r="E23" s="71"/>
      <c r="F23" s="71"/>
      <c r="G23" s="72"/>
    </row>
    <row r="24" spans="1:7">
      <c r="A24" s="70"/>
      <c r="B24" s="71"/>
      <c r="C24" s="71"/>
      <c r="D24" s="71"/>
      <c r="E24" s="71"/>
      <c r="F24" s="71"/>
      <c r="G24" s="72"/>
    </row>
    <row r="25" spans="1:7">
      <c r="A25" s="70"/>
      <c r="B25" s="71"/>
      <c r="C25" s="71"/>
      <c r="D25" s="71"/>
      <c r="E25" s="71"/>
      <c r="F25" s="71"/>
      <c r="G25" s="72"/>
    </row>
    <row r="26" spans="1:7">
      <c r="A26" s="70"/>
      <c r="B26" s="71"/>
      <c r="C26" s="71"/>
      <c r="D26" s="71"/>
      <c r="E26" s="71"/>
      <c r="F26" s="71"/>
      <c r="G26" s="72"/>
    </row>
    <row r="27" spans="1:7">
      <c r="A27" s="70"/>
      <c r="B27" s="71"/>
      <c r="C27" s="71"/>
      <c r="D27" s="71"/>
      <c r="E27" s="71"/>
      <c r="F27" s="71"/>
      <c r="G27" s="72"/>
    </row>
    <row r="28" spans="1:7">
      <c r="A28" s="70"/>
      <c r="B28" s="71"/>
      <c r="C28" s="71"/>
      <c r="D28" s="71"/>
      <c r="E28" s="71"/>
      <c r="F28" s="71"/>
      <c r="G28" s="72"/>
    </row>
    <row r="29" spans="1:7">
      <c r="A29" s="70"/>
      <c r="B29" s="71"/>
      <c r="C29" s="71"/>
      <c r="D29" s="71"/>
      <c r="E29" s="71"/>
      <c r="F29" s="71"/>
      <c r="G29" s="72"/>
    </row>
    <row r="30" spans="1:7">
      <c r="A30" s="70"/>
      <c r="B30" s="71"/>
      <c r="C30" s="71"/>
      <c r="D30" s="71"/>
      <c r="E30" s="71"/>
      <c r="F30" s="71"/>
      <c r="G30" s="72"/>
    </row>
    <row r="31" spans="1:7">
      <c r="A31" s="70"/>
      <c r="B31" s="71"/>
      <c r="C31" s="71"/>
      <c r="D31" s="71"/>
      <c r="E31" s="71"/>
      <c r="F31" s="71"/>
      <c r="G31" s="72"/>
    </row>
    <row r="32" spans="1:7">
      <c r="A32" s="70"/>
      <c r="B32" s="71"/>
      <c r="C32" s="71"/>
      <c r="D32" s="71"/>
      <c r="E32" s="71"/>
      <c r="F32" s="71"/>
      <c r="G32" s="72"/>
    </row>
    <row r="33" spans="1:7">
      <c r="A33" s="70"/>
      <c r="B33" s="71"/>
      <c r="C33" s="71"/>
      <c r="D33" s="71"/>
      <c r="E33" s="71"/>
      <c r="F33" s="71"/>
      <c r="G33" s="72"/>
    </row>
    <row r="34" spans="1:7">
      <c r="A34" s="70"/>
      <c r="B34" s="71"/>
      <c r="C34" s="71"/>
      <c r="D34" s="71"/>
      <c r="E34" s="71"/>
      <c r="F34" s="71"/>
      <c r="G34" s="72"/>
    </row>
    <row r="35" spans="1:7">
      <c r="A35" s="70"/>
      <c r="B35" s="71"/>
      <c r="C35" s="71"/>
      <c r="D35" s="71"/>
      <c r="E35" s="71"/>
      <c r="F35" s="71"/>
      <c r="G35" s="72"/>
    </row>
    <row r="36" spans="1:7" ht="15.75" thickBot="1">
      <c r="A36" s="73"/>
      <c r="B36" s="74"/>
      <c r="C36" s="74"/>
      <c r="D36" s="74"/>
      <c r="E36" s="74"/>
      <c r="F36" s="74"/>
      <c r="G36" s="75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1"/>
  <sheetViews>
    <sheetView view="pageLayout" workbookViewId="0">
      <selection activeCell="B13" sqref="B13:C1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28515625" customWidth="1"/>
  </cols>
  <sheetData>
    <row r="1" spans="2:12" s="57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2:12" s="57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2:12" s="57" customFormat="1" ht="17.100000000000001" customHeight="1" thickBot="1"/>
    <row r="4" spans="2:12" s="57" customFormat="1" ht="17.100000000000001" customHeight="1" thickBot="1">
      <c r="B4" s="184" t="s">
        <v>125</v>
      </c>
      <c r="C4" s="184"/>
      <c r="D4" s="185"/>
      <c r="E4" s="66" t="s">
        <v>36</v>
      </c>
      <c r="F4" s="58" t="s">
        <v>11</v>
      </c>
      <c r="G4" s="149"/>
      <c r="H4" s="150"/>
      <c r="I4" s="150"/>
      <c r="J4" s="150"/>
      <c r="K4" s="150"/>
      <c r="L4" s="151"/>
    </row>
    <row r="5" spans="2:12" s="57" customFormat="1" ht="17.100000000000001" customHeight="1">
      <c r="B5" s="22"/>
      <c r="C5" s="19"/>
      <c r="D5" s="20"/>
      <c r="E5" s="65" t="s">
        <v>0</v>
      </c>
      <c r="F5" s="135" t="s">
        <v>47</v>
      </c>
      <c r="G5" s="136"/>
      <c r="H5" s="136"/>
      <c r="I5" s="136"/>
      <c r="J5" s="136"/>
      <c r="K5" s="136"/>
      <c r="L5" s="136"/>
    </row>
    <row r="6" spans="2:12" s="57" customFormat="1" ht="17.100000000000001" customHeight="1">
      <c r="B6" s="186" t="s">
        <v>48</v>
      </c>
      <c r="C6" s="186"/>
      <c r="D6" s="23" t="s">
        <v>37</v>
      </c>
      <c r="E6" s="59"/>
      <c r="F6" s="59"/>
      <c r="G6" s="59"/>
    </row>
    <row r="7" spans="2:12" s="57" customFormat="1" ht="20.25" customHeight="1">
      <c r="B7" s="182" t="s">
        <v>39</v>
      </c>
      <c r="C7" s="182"/>
      <c r="D7" s="21"/>
      <c r="E7" s="146" t="s">
        <v>80</v>
      </c>
      <c r="F7" s="147"/>
      <c r="G7" s="147"/>
      <c r="H7" s="147"/>
      <c r="I7" s="147"/>
      <c r="J7" s="147"/>
      <c r="K7" s="147"/>
      <c r="L7" s="148"/>
    </row>
    <row r="8" spans="2:12" s="57" customFormat="1" ht="19.5" customHeight="1">
      <c r="B8" s="182" t="s">
        <v>46</v>
      </c>
      <c r="C8" s="182"/>
      <c r="D8" s="21"/>
      <c r="E8" s="152" t="s">
        <v>29</v>
      </c>
      <c r="F8" s="153"/>
      <c r="G8" s="63" t="s">
        <v>130</v>
      </c>
      <c r="H8" s="63" t="str">
        <f>Accueil!$B$13</f>
        <v>-</v>
      </c>
      <c r="I8" s="63" t="str">
        <f>Accueil!$C$13</f>
        <v>-</v>
      </c>
      <c r="J8" s="63" t="str">
        <f>Accueil!$D$13</f>
        <v>-</v>
      </c>
      <c r="K8" s="63" t="str">
        <f>Accueil!$E$13</f>
        <v>-</v>
      </c>
      <c r="L8" s="63" t="str">
        <f>Accueil!$F$13</f>
        <v>LOA 20 Trimestres</v>
      </c>
    </row>
    <row r="9" spans="2:12" s="57" customFormat="1" ht="30" customHeight="1">
      <c r="B9" s="182" t="s">
        <v>126</v>
      </c>
      <c r="C9" s="182"/>
      <c r="D9" s="21"/>
      <c r="E9" s="143" t="s">
        <v>36</v>
      </c>
      <c r="F9" s="143"/>
      <c r="G9" s="94"/>
      <c r="H9" s="91"/>
      <c r="I9" s="94"/>
      <c r="J9" s="94"/>
      <c r="K9" s="94"/>
      <c r="L9" s="94"/>
    </row>
    <row r="10" spans="2:12" s="57" customFormat="1" ht="17.100000000000001" customHeight="1">
      <c r="B10" s="182" t="s">
        <v>40</v>
      </c>
      <c r="C10" s="182"/>
      <c r="D10" s="21"/>
      <c r="E10" s="187"/>
      <c r="F10" s="187"/>
      <c r="G10" s="93"/>
      <c r="H10" s="93"/>
      <c r="I10" s="93"/>
      <c r="J10" s="93"/>
      <c r="K10" s="93"/>
      <c r="L10" s="93"/>
    </row>
    <row r="11" spans="2:12" s="57" customFormat="1" ht="17.100000000000001" customHeight="1">
      <c r="B11" s="182" t="s">
        <v>41</v>
      </c>
      <c r="C11" s="182"/>
      <c r="D11" s="21"/>
      <c r="E11" s="146" t="s">
        <v>81</v>
      </c>
      <c r="F11" s="147"/>
      <c r="G11" s="147"/>
      <c r="H11" s="147"/>
      <c r="I11" s="147"/>
      <c r="J11" s="147"/>
      <c r="K11" s="147"/>
      <c r="L11" s="148"/>
    </row>
    <row r="12" spans="2:12" s="57" customFormat="1" ht="33.75" customHeight="1">
      <c r="B12" s="182" t="s">
        <v>127</v>
      </c>
      <c r="C12" s="182"/>
      <c r="D12" s="21"/>
      <c r="E12" s="63" t="s">
        <v>31</v>
      </c>
      <c r="F12" s="63" t="s">
        <v>32</v>
      </c>
      <c r="G12" s="63" t="s">
        <v>130</v>
      </c>
      <c r="H12" s="63" t="str">
        <f>Accueil!$B$13</f>
        <v>-</v>
      </c>
      <c r="I12" s="63" t="str">
        <f>Accueil!$C$13</f>
        <v>-</v>
      </c>
      <c r="J12" s="63" t="str">
        <f>Accueil!$D$13</f>
        <v>-</v>
      </c>
      <c r="K12" s="63" t="str">
        <f>Accueil!$E$13</f>
        <v>-</v>
      </c>
      <c r="L12" s="63" t="str">
        <f>Accueil!$F$13</f>
        <v>LOA 20 Trimestres</v>
      </c>
    </row>
    <row r="13" spans="2:12" s="57" customFormat="1" ht="17.100000000000001" customHeight="1">
      <c r="B13" s="182" t="s">
        <v>38</v>
      </c>
      <c r="C13" s="182"/>
      <c r="D13" s="21"/>
      <c r="E13" s="91" t="s">
        <v>36</v>
      </c>
      <c r="F13" s="94">
        <v>1</v>
      </c>
      <c r="G13" s="94"/>
      <c r="H13" s="94"/>
      <c r="I13" s="94"/>
      <c r="J13" s="94"/>
      <c r="K13" s="94"/>
      <c r="L13" s="94"/>
    </row>
    <row r="14" spans="2:12" s="57" customFormat="1" ht="32.25" customHeight="1">
      <c r="B14" s="182" t="s">
        <v>128</v>
      </c>
      <c r="C14" s="182"/>
      <c r="D14" s="21"/>
      <c r="E14" s="146" t="s">
        <v>34</v>
      </c>
      <c r="F14" s="148"/>
      <c r="G14" s="92"/>
      <c r="H14" s="61"/>
      <c r="I14" s="61"/>
      <c r="J14" s="61"/>
      <c r="K14" s="61"/>
      <c r="L14" s="61"/>
    </row>
    <row r="15" spans="2:12" s="57" customFormat="1" ht="17.100000000000001" customHeight="1">
      <c r="B15" s="99"/>
      <c r="C15" s="99"/>
      <c r="D15" s="81"/>
      <c r="E15" s="146" t="str">
        <f>IF(Accueil!$B$12="Oui","SOMME DES LOYERS LOA 4 T","-")</f>
        <v>-</v>
      </c>
      <c r="F15" s="148"/>
      <c r="G15" s="64"/>
      <c r="H15" s="94"/>
      <c r="I15" s="61"/>
      <c r="J15" s="61"/>
      <c r="K15" s="61"/>
      <c r="L15" s="61"/>
    </row>
    <row r="16" spans="2:12" s="57" customFormat="1" ht="17.100000000000001" customHeight="1">
      <c r="B16" s="183" t="s">
        <v>25</v>
      </c>
      <c r="C16" s="183"/>
      <c r="D16" s="183"/>
      <c r="E16" s="146" t="str">
        <f>IF(Accueil!$C$12="Oui","SOMME DES LOYERS LOA 8 T","-")</f>
        <v>-</v>
      </c>
      <c r="F16" s="148"/>
      <c r="G16" s="64"/>
      <c r="H16" s="61"/>
      <c r="I16" s="94"/>
      <c r="J16" s="61"/>
      <c r="K16" s="61"/>
      <c r="L16" s="61"/>
    </row>
    <row r="17" spans="2:12" s="57" customFormat="1" ht="17.100000000000001" customHeight="1">
      <c r="B17" s="183"/>
      <c r="C17" s="183"/>
      <c r="D17" s="183"/>
      <c r="E17" s="146" t="str">
        <f>IF(Accueil!$D$12="Oui","SOMME DES LOYERS LOA 12 T","-")</f>
        <v>-</v>
      </c>
      <c r="F17" s="148"/>
      <c r="G17" s="64"/>
      <c r="H17" s="61"/>
      <c r="I17" s="61"/>
      <c r="J17" s="94"/>
      <c r="K17" s="61"/>
      <c r="L17" s="61"/>
    </row>
    <row r="18" spans="2:12" s="57" customFormat="1" ht="17.100000000000001" customHeight="1">
      <c r="B18" s="183"/>
      <c r="C18" s="183"/>
      <c r="D18" s="183"/>
      <c r="E18" s="146" t="str">
        <f>IF(Accueil!$E$12="Oui","SOMME DES LOYERS LOA 16 T","-")</f>
        <v>-</v>
      </c>
      <c r="F18" s="148"/>
      <c r="G18" s="64"/>
      <c r="H18" s="61"/>
      <c r="I18" s="61"/>
      <c r="J18" s="61"/>
      <c r="K18" s="62"/>
      <c r="L18" s="61"/>
    </row>
    <row r="19" spans="2:12" s="57" customFormat="1" ht="17.100000000000001" customHeight="1">
      <c r="B19" s="183"/>
      <c r="C19" s="183"/>
      <c r="D19" s="183"/>
      <c r="E19" s="145" t="str">
        <f>IF(Accueil!$F$12="Oui","SOMME DES LOYERS LOA 20 T","-")</f>
        <v>SOMME DES LOYERS LOA 20 T</v>
      </c>
      <c r="F19" s="145"/>
      <c r="G19" s="64"/>
      <c r="H19" s="61"/>
      <c r="I19" s="61"/>
      <c r="J19" s="61"/>
      <c r="K19" s="61"/>
      <c r="L19" s="91"/>
    </row>
    <row r="20" spans="2:12" s="57" customFormat="1" ht="17.100000000000001" customHeight="1">
      <c r="B20" s="183"/>
      <c r="C20" s="183"/>
      <c r="D20" s="183"/>
    </row>
    <row r="21" spans="2:12" s="57" customFormat="1" ht="17.100000000000001" customHeight="1">
      <c r="B21" s="183"/>
      <c r="C21" s="183"/>
      <c r="D21" s="183"/>
    </row>
    <row r="22" spans="2:12" s="57" customFormat="1" ht="17.100000000000001" customHeight="1">
      <c r="B22" s="183"/>
      <c r="C22" s="183"/>
      <c r="D22" s="183"/>
    </row>
    <row r="23" spans="2:12" s="57" customFormat="1" ht="17.100000000000001" customHeight="1">
      <c r="B23" s="183"/>
      <c r="C23" s="183"/>
      <c r="D23" s="183"/>
    </row>
    <row r="24" spans="2:12" s="57" customFormat="1" ht="17.100000000000001" customHeight="1">
      <c r="B24" s="183"/>
      <c r="C24" s="183"/>
      <c r="D24" s="183"/>
    </row>
    <row r="25" spans="2:12" s="57" customFormat="1" ht="17.100000000000001" customHeight="1">
      <c r="B25" s="183"/>
      <c r="C25" s="183"/>
      <c r="D25" s="183"/>
    </row>
    <row r="26" spans="2:12" s="57" customFormat="1" ht="17.100000000000001" customHeight="1">
      <c r="B26" s="183"/>
      <c r="C26" s="183"/>
      <c r="D26" s="183"/>
    </row>
    <row r="27" spans="2:12" s="57" customFormat="1" ht="17.100000000000001" customHeight="1">
      <c r="B27" s="183"/>
      <c r="C27" s="183"/>
      <c r="D27" s="183"/>
    </row>
    <row r="28" spans="2:12" s="57" customFormat="1" ht="17.100000000000001" customHeight="1">
      <c r="B28" s="183"/>
      <c r="C28" s="183"/>
      <c r="D28" s="183"/>
    </row>
    <row r="29" spans="2:12" s="57" customFormat="1" ht="17.100000000000001" customHeight="1">
      <c r="B29" s="183"/>
      <c r="C29" s="183"/>
      <c r="D29" s="183"/>
    </row>
    <row r="30" spans="2:12" s="57" customFormat="1" ht="17.100000000000001" customHeight="1"/>
    <row r="31" spans="2:12" s="57" customFormat="1" ht="17.100000000000001" customHeight="1"/>
  </sheetData>
  <mergeCells count="28">
    <mergeCell ref="E19:F19"/>
    <mergeCell ref="E9:F9"/>
    <mergeCell ref="E10:F10"/>
    <mergeCell ref="E11:L11"/>
    <mergeCell ref="E14:F14"/>
    <mergeCell ref="E15:F15"/>
    <mergeCell ref="E16:F16"/>
    <mergeCell ref="B14:C14"/>
    <mergeCell ref="B16:D29"/>
    <mergeCell ref="E1:L1"/>
    <mergeCell ref="E2:L2"/>
    <mergeCell ref="G4:L4"/>
    <mergeCell ref="F5:L5"/>
    <mergeCell ref="E7:L7"/>
    <mergeCell ref="E8:F8"/>
    <mergeCell ref="B1:D1"/>
    <mergeCell ref="B2:D2"/>
    <mergeCell ref="B4:D4"/>
    <mergeCell ref="B6:C6"/>
    <mergeCell ref="B7:C7"/>
    <mergeCell ref="B8:C8"/>
    <mergeCell ref="E17:F17"/>
    <mergeCell ref="E18:F18"/>
    <mergeCell ref="B9:C9"/>
    <mergeCell ref="B10:C10"/>
    <mergeCell ref="B11:C11"/>
    <mergeCell ref="B12:C12"/>
    <mergeCell ref="B13:C13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2"/>
  <sheetViews>
    <sheetView view="pageLayout" workbookViewId="0">
      <selection activeCell="B12" sqref="B1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3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2:12" s="3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2:12" s="3" customFormat="1" ht="17.100000000000001" customHeight="1"/>
    <row r="4" spans="2:12" s="3" customFormat="1" ht="17.100000000000001" customHeight="1">
      <c r="B4" s="184" t="s">
        <v>49</v>
      </c>
      <c r="C4" s="184"/>
      <c r="D4" s="184"/>
      <c r="E4" s="135" t="s">
        <v>49</v>
      </c>
      <c r="F4" s="136"/>
      <c r="G4" s="136"/>
      <c r="H4" s="136"/>
      <c r="I4" s="5" t="s">
        <v>11</v>
      </c>
      <c r="J4" s="189"/>
      <c r="K4" s="189"/>
      <c r="L4" s="189"/>
    </row>
    <row r="5" spans="2:12" s="3" customFormat="1" ht="17.100000000000001" customHeight="1">
      <c r="B5" s="22"/>
      <c r="C5" s="19"/>
      <c r="D5" s="20"/>
      <c r="E5" s="6" t="s">
        <v>0</v>
      </c>
      <c r="F5" s="135" t="s">
        <v>54</v>
      </c>
      <c r="G5" s="136"/>
      <c r="H5" s="136"/>
      <c r="I5" s="136"/>
      <c r="J5" s="136"/>
      <c r="K5" s="136"/>
      <c r="L5" s="136"/>
    </row>
    <row r="6" spans="2:12" s="3" customFormat="1" ht="17.100000000000001" customHeight="1">
      <c r="B6" s="195" t="s">
        <v>50</v>
      </c>
      <c r="C6" s="195"/>
      <c r="D6" s="24" t="s">
        <v>8</v>
      </c>
      <c r="E6" s="7"/>
      <c r="F6" s="7"/>
      <c r="G6" s="7"/>
    </row>
    <row r="7" spans="2:12" s="3" customFormat="1" ht="17.100000000000001" customHeight="1">
      <c r="B7" s="182" t="s">
        <v>51</v>
      </c>
      <c r="C7" s="182"/>
      <c r="D7" s="21"/>
      <c r="E7" s="145" t="s">
        <v>55</v>
      </c>
      <c r="F7" s="145"/>
      <c r="G7" s="145"/>
      <c r="H7" s="145"/>
      <c r="I7" s="145"/>
      <c r="J7" s="145"/>
      <c r="K7" s="145"/>
      <c r="L7" s="8"/>
    </row>
    <row r="8" spans="2:12" s="3" customFormat="1" ht="17.100000000000001" customHeight="1">
      <c r="B8" s="182" t="s">
        <v>52</v>
      </c>
      <c r="C8" s="182"/>
      <c r="D8" s="21"/>
      <c r="E8" s="196" t="s">
        <v>29</v>
      </c>
      <c r="F8" s="197"/>
      <c r="G8" s="198"/>
      <c r="H8" s="199" t="s">
        <v>27</v>
      </c>
      <c r="I8" s="200"/>
      <c r="J8" s="199" t="s">
        <v>28</v>
      </c>
      <c r="K8" s="200"/>
      <c r="L8" s="10"/>
    </row>
    <row r="9" spans="2:12" s="3" customFormat="1" ht="17.100000000000001" customHeight="1">
      <c r="B9" s="182" t="s">
        <v>53</v>
      </c>
      <c r="C9" s="182"/>
      <c r="D9" s="21"/>
      <c r="E9" s="192" t="s">
        <v>57</v>
      </c>
      <c r="F9" s="193"/>
      <c r="G9" s="194"/>
      <c r="H9" s="154"/>
      <c r="I9" s="155"/>
      <c r="J9" s="154"/>
      <c r="K9" s="155"/>
    </row>
    <row r="10" spans="2:12" s="3" customFormat="1" ht="17.100000000000001" customHeight="1">
      <c r="E10" s="188" t="s">
        <v>56</v>
      </c>
      <c r="F10" s="188"/>
      <c r="G10" s="188"/>
      <c r="H10" s="154"/>
      <c r="I10" s="155"/>
      <c r="J10" s="154"/>
      <c r="K10" s="155"/>
    </row>
    <row r="11" spans="2:12" s="3" customFormat="1" ht="17.100000000000001" customHeight="1">
      <c r="B11" s="41" t="s">
        <v>25</v>
      </c>
      <c r="C11" s="42"/>
      <c r="D11" s="43"/>
    </row>
    <row r="12" spans="2:12" s="3" customFormat="1" ht="17.100000000000001" customHeight="1">
      <c r="B12" s="26"/>
      <c r="C12" s="27"/>
      <c r="D12" s="28"/>
      <c r="E12" s="145" t="s">
        <v>33</v>
      </c>
      <c r="F12" s="145"/>
      <c r="G12" s="145"/>
      <c r="H12" s="145"/>
      <c r="I12" s="145"/>
      <c r="J12" s="145"/>
      <c r="K12" s="145"/>
      <c r="L12" s="145"/>
    </row>
    <row r="13" spans="2:12" s="3" customFormat="1" ht="17.100000000000001" customHeight="1">
      <c r="B13" s="29"/>
      <c r="C13" s="30"/>
      <c r="D13" s="31"/>
      <c r="E13" s="190" t="s">
        <v>31</v>
      </c>
      <c r="F13" s="190"/>
      <c r="G13" s="190"/>
      <c r="H13" s="50" t="s">
        <v>58</v>
      </c>
      <c r="I13" s="191" t="s">
        <v>27</v>
      </c>
      <c r="J13" s="191"/>
      <c r="K13" s="191" t="s">
        <v>28</v>
      </c>
      <c r="L13" s="191"/>
    </row>
    <row r="14" spans="2:12" s="3" customFormat="1" ht="17.100000000000001" customHeight="1">
      <c r="B14" s="32"/>
      <c r="C14" s="33"/>
      <c r="D14" s="34"/>
      <c r="E14" s="188" t="s">
        <v>57</v>
      </c>
      <c r="F14" s="188"/>
      <c r="G14" s="188"/>
      <c r="H14" s="40"/>
      <c r="I14" s="189"/>
      <c r="J14" s="189"/>
      <c r="K14" s="189"/>
      <c r="L14" s="189"/>
    </row>
    <row r="15" spans="2:12" s="3" customFormat="1" ht="15.75">
      <c r="B15" s="35"/>
      <c r="C15" s="36"/>
      <c r="D15" s="31"/>
      <c r="E15" s="188" t="s">
        <v>56</v>
      </c>
      <c r="F15" s="188"/>
      <c r="G15" s="188"/>
      <c r="H15" s="5"/>
      <c r="I15" s="189"/>
      <c r="J15" s="189"/>
      <c r="K15" s="189"/>
      <c r="L15" s="189"/>
    </row>
    <row r="16" spans="2:12" s="3" customFormat="1" ht="16.5" customHeight="1">
      <c r="B16" s="35"/>
      <c r="C16" s="36"/>
      <c r="D16" s="31"/>
      <c r="E16" s="145" t="s">
        <v>34</v>
      </c>
      <c r="F16" s="145"/>
      <c r="G16" s="145"/>
      <c r="H16" s="145"/>
      <c r="I16" s="189"/>
      <c r="J16" s="189"/>
      <c r="K16" s="189"/>
      <c r="L16" s="189"/>
    </row>
    <row r="17" spans="2:4" s="3" customFormat="1" ht="17.100000000000001" customHeight="1">
      <c r="B17" s="37"/>
      <c r="C17" s="30"/>
      <c r="D17" s="31"/>
    </row>
    <row r="18" spans="2:4" s="3" customFormat="1" ht="17.100000000000001" customHeight="1">
      <c r="B18" s="44"/>
      <c r="C18" s="45"/>
      <c r="D18" s="46"/>
    </row>
    <row r="19" spans="2:4" s="3" customFormat="1" ht="17.100000000000001" customHeight="1">
      <c r="B19" s="44"/>
      <c r="C19" s="45"/>
      <c r="D19" s="46"/>
    </row>
    <row r="20" spans="2:4" s="3" customFormat="1" ht="17.100000000000001" customHeight="1">
      <c r="B20" s="44"/>
      <c r="C20" s="45"/>
      <c r="D20" s="46"/>
    </row>
    <row r="21" spans="2:4" s="3" customFormat="1" ht="17.100000000000001" customHeight="1">
      <c r="B21" s="44"/>
      <c r="C21" s="45"/>
      <c r="D21" s="46"/>
    </row>
    <row r="22" spans="2:4" s="3" customFormat="1" ht="17.100000000000001" customHeight="1">
      <c r="B22" s="44"/>
      <c r="C22" s="45"/>
      <c r="D22" s="46"/>
    </row>
    <row r="23" spans="2:4" s="3" customFormat="1" ht="17.100000000000001" customHeight="1">
      <c r="B23" s="44"/>
      <c r="C23" s="45"/>
      <c r="D23" s="46"/>
    </row>
    <row r="24" spans="2:4" s="3" customFormat="1" ht="17.100000000000001" customHeight="1">
      <c r="B24" s="44"/>
      <c r="C24" s="45"/>
      <c r="D24" s="46"/>
    </row>
    <row r="25" spans="2:4" s="3" customFormat="1" ht="17.100000000000001" customHeight="1">
      <c r="B25" s="44"/>
      <c r="C25" s="45"/>
      <c r="D25" s="46"/>
    </row>
    <row r="26" spans="2:4" s="3" customFormat="1" ht="17.100000000000001" customHeight="1">
      <c r="B26" s="44"/>
      <c r="C26" s="45"/>
      <c r="D26" s="46"/>
    </row>
    <row r="27" spans="2:4" s="3" customFormat="1" ht="17.100000000000001" customHeight="1">
      <c r="B27" s="44"/>
      <c r="C27" s="45"/>
      <c r="D27" s="46"/>
    </row>
    <row r="28" spans="2:4" s="3" customFormat="1" ht="17.100000000000001" customHeight="1">
      <c r="B28" s="44"/>
      <c r="C28" s="45"/>
      <c r="D28" s="46"/>
    </row>
    <row r="29" spans="2:4" s="3" customFormat="1" ht="17.100000000000001" customHeight="1">
      <c r="B29" s="44"/>
      <c r="C29" s="45"/>
      <c r="D29" s="46"/>
    </row>
    <row r="30" spans="2:4" s="3" customFormat="1" ht="17.100000000000001" customHeight="1">
      <c r="B30" s="44"/>
      <c r="C30" s="45"/>
      <c r="D30" s="46"/>
    </row>
    <row r="31" spans="2:4" s="3" customFormat="1" ht="17.100000000000001" customHeight="1">
      <c r="B31" s="44"/>
      <c r="C31" s="45"/>
      <c r="D31" s="46"/>
    </row>
    <row r="32" spans="2:4" s="3" customFormat="1" ht="17.100000000000001" customHeight="1">
      <c r="B32" s="47"/>
      <c r="C32" s="48"/>
      <c r="D32" s="49"/>
    </row>
  </sheetData>
  <mergeCells count="35"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  <mergeCell ref="B9:C9"/>
    <mergeCell ref="E9:G9"/>
    <mergeCell ref="H9:I9"/>
    <mergeCell ref="J9:K9"/>
    <mergeCell ref="E10:G10"/>
    <mergeCell ref="H10:I10"/>
    <mergeCell ref="J10:K10"/>
    <mergeCell ref="E12:L12"/>
    <mergeCell ref="E13:G13"/>
    <mergeCell ref="I13:J13"/>
    <mergeCell ref="K13:L13"/>
    <mergeCell ref="E14:G14"/>
    <mergeCell ref="I14:J14"/>
    <mergeCell ref="K14:L14"/>
    <mergeCell ref="E15:G15"/>
    <mergeCell ref="I15:J15"/>
    <mergeCell ref="K15:L15"/>
    <mergeCell ref="E16:H16"/>
    <mergeCell ref="I16:J16"/>
    <mergeCell ref="K16:L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3"/>
  <sheetViews>
    <sheetView view="pageLayout" workbookViewId="0">
      <selection activeCell="D7" sqref="D7:D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3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2:12" s="3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2:12" s="3" customFormat="1" ht="17.100000000000001" customHeight="1"/>
    <row r="4" spans="2:12" s="3" customFormat="1" ht="17.100000000000001" customHeight="1">
      <c r="B4" s="184" t="s">
        <v>42</v>
      </c>
      <c r="C4" s="184"/>
      <c r="D4" s="184"/>
      <c r="E4" s="135" t="s">
        <v>42</v>
      </c>
      <c r="F4" s="136"/>
      <c r="G4" s="136"/>
      <c r="H4" s="136"/>
      <c r="I4" s="5" t="s">
        <v>11</v>
      </c>
      <c r="J4" s="189"/>
      <c r="K4" s="189"/>
      <c r="L4" s="189"/>
    </row>
    <row r="5" spans="2:12" s="3" customFormat="1" ht="17.100000000000001" customHeight="1">
      <c r="B5" s="22"/>
      <c r="C5" s="19"/>
      <c r="D5" s="20"/>
      <c r="E5" s="6" t="s">
        <v>0</v>
      </c>
      <c r="F5" s="135" t="s">
        <v>42</v>
      </c>
      <c r="G5" s="136"/>
      <c r="H5" s="136"/>
      <c r="I5" s="136"/>
      <c r="J5" s="136"/>
      <c r="K5" s="136"/>
      <c r="L5" s="136"/>
    </row>
    <row r="6" spans="2:12" s="3" customFormat="1" ht="17.100000000000001" customHeight="1">
      <c r="B6" s="195" t="s">
        <v>43</v>
      </c>
      <c r="C6" s="195"/>
      <c r="D6" s="24" t="s">
        <v>8</v>
      </c>
      <c r="E6" s="7"/>
      <c r="F6" s="7"/>
      <c r="G6" s="7"/>
    </row>
    <row r="7" spans="2:12" s="3" customFormat="1" ht="33" customHeight="1">
      <c r="B7" s="207" t="s">
        <v>44</v>
      </c>
      <c r="C7" s="207"/>
      <c r="D7" s="21"/>
      <c r="E7" s="145" t="s">
        <v>59</v>
      </c>
      <c r="F7" s="145"/>
      <c r="G7" s="145"/>
      <c r="H7" s="145"/>
      <c r="I7" s="145"/>
      <c r="J7" s="145"/>
      <c r="K7" s="145"/>
      <c r="L7" s="145"/>
    </row>
    <row r="8" spans="2:12" s="3" customFormat="1" ht="33" customHeight="1">
      <c r="B8" s="207" t="s">
        <v>45</v>
      </c>
      <c r="C8" s="207"/>
      <c r="D8" s="21"/>
      <c r="E8" s="196" t="s">
        <v>29</v>
      </c>
      <c r="F8" s="197"/>
      <c r="G8" s="198"/>
      <c r="H8" s="191" t="s">
        <v>27</v>
      </c>
      <c r="I8" s="191"/>
      <c r="J8" s="191"/>
      <c r="K8" s="191"/>
      <c r="L8" s="191"/>
    </row>
    <row r="9" spans="2:12" s="3" customFormat="1" ht="17.100000000000001" customHeight="1">
      <c r="B9" s="206"/>
      <c r="C9" s="206"/>
      <c r="D9" s="81"/>
      <c r="E9" s="188" t="s">
        <v>60</v>
      </c>
      <c r="F9" s="188"/>
      <c r="G9" s="188"/>
      <c r="H9" s="189"/>
      <c r="I9" s="189"/>
      <c r="J9" s="189"/>
      <c r="K9" s="189"/>
      <c r="L9" s="189"/>
    </row>
    <row r="10" spans="2:12" s="3" customFormat="1" ht="17.100000000000001" customHeight="1">
      <c r="B10" s="53"/>
      <c r="C10" s="53"/>
      <c r="D10" s="53"/>
      <c r="E10" s="188" t="s">
        <v>61</v>
      </c>
      <c r="F10" s="188"/>
      <c r="G10" s="188"/>
      <c r="H10" s="189"/>
      <c r="I10" s="189"/>
      <c r="J10" s="189"/>
      <c r="K10" s="189"/>
      <c r="L10" s="189"/>
    </row>
    <row r="11" spans="2:12" s="3" customFormat="1" ht="17.100000000000001" customHeight="1">
      <c r="B11" s="161" t="s">
        <v>25</v>
      </c>
      <c r="C11" s="162"/>
      <c r="D11" s="162"/>
      <c r="E11" s="205"/>
      <c r="F11" s="205"/>
      <c r="G11" s="205"/>
      <c r="H11" s="202"/>
      <c r="I11" s="202"/>
      <c r="J11" s="202"/>
      <c r="K11" s="202"/>
      <c r="L11" s="202"/>
    </row>
    <row r="12" spans="2:12" s="3" customFormat="1" ht="17.100000000000001" customHeight="1">
      <c r="B12" s="161"/>
      <c r="C12" s="162"/>
      <c r="D12" s="163"/>
      <c r="E12" s="18"/>
      <c r="F12" s="18"/>
      <c r="G12" s="18"/>
      <c r="H12" s="18"/>
      <c r="I12" s="18"/>
      <c r="J12" s="18"/>
      <c r="K12" s="18"/>
      <c r="L12" s="18"/>
    </row>
    <row r="13" spans="2:12" s="3" customFormat="1" ht="17.100000000000001" customHeight="1">
      <c r="B13" s="161"/>
      <c r="C13" s="162"/>
      <c r="D13" s="163"/>
      <c r="E13" s="145" t="s">
        <v>33</v>
      </c>
      <c r="F13" s="145"/>
      <c r="G13" s="145"/>
      <c r="H13" s="145"/>
      <c r="I13" s="145"/>
      <c r="J13" s="145"/>
      <c r="K13" s="145"/>
      <c r="L13" s="145"/>
    </row>
    <row r="14" spans="2:12" s="3" customFormat="1" ht="17.100000000000001" customHeight="1">
      <c r="B14" s="161"/>
      <c r="C14" s="162"/>
      <c r="D14" s="163"/>
      <c r="E14" s="196" t="s">
        <v>31</v>
      </c>
      <c r="F14" s="197"/>
      <c r="G14" s="198"/>
      <c r="H14" s="50" t="s">
        <v>62</v>
      </c>
      <c r="I14" s="199" t="s">
        <v>27</v>
      </c>
      <c r="J14" s="203"/>
      <c r="K14" s="203"/>
      <c r="L14" s="200"/>
    </row>
    <row r="15" spans="2:12" s="3" customFormat="1">
      <c r="B15" s="161"/>
      <c r="C15" s="162"/>
      <c r="D15" s="163"/>
      <c r="E15" s="192" t="s">
        <v>60</v>
      </c>
      <c r="F15" s="193"/>
      <c r="G15" s="194"/>
      <c r="H15" s="40"/>
      <c r="I15" s="154"/>
      <c r="J15" s="204"/>
      <c r="K15" s="204"/>
      <c r="L15" s="155"/>
    </row>
    <row r="16" spans="2:12" s="3" customFormat="1">
      <c r="B16" s="161"/>
      <c r="C16" s="162"/>
      <c r="D16" s="163"/>
      <c r="E16" s="201" t="s">
        <v>61</v>
      </c>
      <c r="F16" s="201"/>
      <c r="G16" s="201"/>
      <c r="H16" s="6"/>
      <c r="I16" s="189"/>
      <c r="J16" s="189"/>
      <c r="K16" s="189"/>
      <c r="L16" s="189"/>
    </row>
    <row r="17" spans="2:12" s="3" customFormat="1">
      <c r="B17" s="161"/>
      <c r="C17" s="162"/>
      <c r="D17" s="162"/>
      <c r="E17" s="145" t="s">
        <v>34</v>
      </c>
      <c r="F17" s="145"/>
      <c r="G17" s="145"/>
      <c r="H17" s="145"/>
      <c r="I17" s="189"/>
      <c r="J17" s="189"/>
      <c r="K17" s="189"/>
      <c r="L17" s="189"/>
    </row>
    <row r="18" spans="2:12" s="3" customFormat="1">
      <c r="B18" s="161"/>
      <c r="C18" s="162"/>
      <c r="D18" s="163"/>
    </row>
    <row r="19" spans="2:12" s="3" customFormat="1">
      <c r="B19" s="161"/>
      <c r="C19" s="162"/>
      <c r="D19" s="163"/>
    </row>
    <row r="20" spans="2:12" s="3" customFormat="1">
      <c r="B20" s="161"/>
      <c r="C20" s="162"/>
      <c r="D20" s="163"/>
    </row>
    <row r="21" spans="2:12" s="3" customFormat="1">
      <c r="B21" s="161"/>
      <c r="C21" s="162"/>
      <c r="D21" s="163"/>
    </row>
    <row r="22" spans="2:12" s="3" customFormat="1">
      <c r="B22" s="161"/>
      <c r="C22" s="162"/>
      <c r="D22" s="163"/>
    </row>
    <row r="23" spans="2:12" s="3" customFormat="1">
      <c r="B23" s="161"/>
      <c r="C23" s="162"/>
      <c r="D23" s="163"/>
    </row>
    <row r="24" spans="2:12" s="3" customFormat="1">
      <c r="B24" s="161"/>
      <c r="C24" s="162"/>
      <c r="D24" s="163"/>
    </row>
    <row r="25" spans="2:12" s="3" customFormat="1">
      <c r="B25" s="161"/>
      <c r="C25" s="162"/>
      <c r="D25" s="163"/>
    </row>
    <row r="26" spans="2:12" s="3" customFormat="1">
      <c r="B26" s="161"/>
      <c r="C26" s="162"/>
      <c r="D26" s="163"/>
    </row>
    <row r="27" spans="2:12" s="3" customFormat="1">
      <c r="B27" s="161"/>
      <c r="C27" s="162"/>
      <c r="D27" s="163"/>
    </row>
    <row r="28" spans="2:12" s="3" customFormat="1">
      <c r="B28" s="161"/>
      <c r="C28" s="162"/>
      <c r="D28" s="163"/>
    </row>
    <row r="29" spans="2:12" s="3" customFormat="1">
      <c r="B29" s="161"/>
      <c r="C29" s="162"/>
      <c r="D29" s="163"/>
    </row>
    <row r="30" spans="2:12" s="3" customFormat="1">
      <c r="B30" s="161"/>
      <c r="C30" s="162"/>
      <c r="D30" s="163"/>
    </row>
    <row r="31" spans="2:12" s="3" customFormat="1">
      <c r="B31" s="161"/>
      <c r="C31" s="162"/>
      <c r="D31" s="163"/>
    </row>
    <row r="32" spans="2:12" s="3" customFormat="1">
      <c r="B32" s="161"/>
      <c r="C32" s="162"/>
      <c r="D32" s="163"/>
    </row>
    <row r="33" spans="2:4" s="3" customFormat="1">
      <c r="B33" s="164"/>
      <c r="C33" s="165"/>
      <c r="D33" s="166"/>
    </row>
  </sheetData>
  <mergeCells count="31"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D9" sqref="D9:E10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40" t="str">
        <f>Accueil!A7</f>
        <v>AO/ASSYSTEL-1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</v>
      </c>
      <c r="B2" s="141"/>
      <c r="C2" s="141"/>
      <c r="D2" s="141"/>
      <c r="E2" s="141"/>
      <c r="F2" s="141"/>
      <c r="G2" s="141"/>
      <c r="H2" s="141"/>
    </row>
    <row r="3" spans="1:8">
      <c r="A3" s="57"/>
      <c r="B3" s="57"/>
      <c r="C3" s="57"/>
      <c r="D3" s="57"/>
      <c r="E3" s="57"/>
      <c r="F3" s="57"/>
      <c r="G3" s="57"/>
      <c r="H3" s="57"/>
    </row>
    <row r="4" spans="1:8">
      <c r="A4" s="135" t="s">
        <v>91</v>
      </c>
      <c r="B4" s="136"/>
      <c r="C4" s="136"/>
      <c r="D4" s="136"/>
      <c r="E4" s="58" t="s">
        <v>11</v>
      </c>
      <c r="F4" s="189"/>
      <c r="G4" s="189"/>
      <c r="H4" s="189"/>
    </row>
    <row r="5" spans="1:8">
      <c r="A5" s="6" t="s">
        <v>0</v>
      </c>
      <c r="B5" s="135" t="s">
        <v>91</v>
      </c>
      <c r="C5" s="136"/>
      <c r="D5" s="136"/>
      <c r="E5" s="136"/>
      <c r="F5" s="136"/>
      <c r="G5" s="136"/>
      <c r="H5" s="136"/>
    </row>
    <row r="6" spans="1:8">
      <c r="A6" s="59"/>
      <c r="B6" s="59"/>
      <c r="C6" s="59"/>
      <c r="D6" s="57"/>
      <c r="E6" s="57"/>
      <c r="F6" s="57"/>
      <c r="G6" s="57"/>
      <c r="H6" s="57"/>
    </row>
    <row r="7" spans="1:8">
      <c r="A7" s="209" t="s">
        <v>66</v>
      </c>
      <c r="B7" s="210"/>
      <c r="C7" s="210"/>
      <c r="D7" s="210"/>
      <c r="E7" s="210"/>
      <c r="F7" s="210"/>
      <c r="G7" s="210"/>
      <c r="H7" s="210"/>
    </row>
    <row r="8" spans="1:8">
      <c r="A8" s="196" t="s">
        <v>92</v>
      </c>
      <c r="B8" s="197"/>
      <c r="C8" s="198"/>
      <c r="D8" s="199" t="s">
        <v>27</v>
      </c>
      <c r="E8" s="200"/>
      <c r="F8" s="191" t="s">
        <v>28</v>
      </c>
      <c r="G8" s="191"/>
      <c r="H8" s="38" t="s">
        <v>99</v>
      </c>
    </row>
    <row r="9" spans="1:8">
      <c r="A9" s="192" t="s">
        <v>93</v>
      </c>
      <c r="B9" s="193"/>
      <c r="C9" s="194"/>
      <c r="D9" s="154"/>
      <c r="E9" s="155"/>
      <c r="F9" s="189"/>
      <c r="G9" s="189"/>
      <c r="H9" s="58"/>
    </row>
    <row r="10" spans="1:8">
      <c r="A10" s="188" t="s">
        <v>94</v>
      </c>
      <c r="B10" s="188"/>
      <c r="C10" s="188"/>
      <c r="D10" s="154"/>
      <c r="E10" s="155"/>
      <c r="F10" s="189"/>
      <c r="G10" s="189"/>
      <c r="H10" s="58"/>
    </row>
    <row r="11" spans="1:8">
      <c r="A11" s="188" t="s">
        <v>95</v>
      </c>
      <c r="B11" s="188"/>
      <c r="C11" s="188"/>
      <c r="D11" s="154"/>
      <c r="E11" s="155"/>
      <c r="F11" s="189"/>
      <c r="G11" s="189"/>
      <c r="H11" s="58"/>
    </row>
    <row r="12" spans="1:8">
      <c r="A12" s="57"/>
      <c r="B12" s="57"/>
      <c r="C12" s="57"/>
      <c r="D12" s="57"/>
      <c r="E12" s="57"/>
      <c r="F12" s="57"/>
      <c r="G12" s="57"/>
      <c r="H12" s="57"/>
    </row>
    <row r="13" spans="1:8" ht="15" customHeight="1">
      <c r="A13" s="208" t="s">
        <v>96</v>
      </c>
      <c r="B13" s="208"/>
      <c r="C13" s="208"/>
      <c r="D13" s="208"/>
      <c r="E13" s="208"/>
      <c r="F13" s="208"/>
      <c r="G13" s="208"/>
      <c r="H13" s="57"/>
    </row>
    <row r="14" spans="1:8">
      <c r="A14" s="208"/>
      <c r="B14" s="208"/>
      <c r="C14" s="208"/>
      <c r="D14" s="208"/>
      <c r="E14" s="208"/>
      <c r="F14" s="208"/>
      <c r="G14" s="208"/>
      <c r="H14" s="57"/>
    </row>
    <row r="15" spans="1:8" ht="15" customHeight="1">
      <c r="A15" s="208" t="s">
        <v>97</v>
      </c>
      <c r="B15" s="208"/>
      <c r="C15" s="208"/>
      <c r="D15" s="208"/>
      <c r="E15" s="208"/>
      <c r="F15" s="208"/>
      <c r="G15" s="208"/>
      <c r="H15" s="57"/>
    </row>
    <row r="16" spans="1:8">
      <c r="A16" s="208"/>
      <c r="B16" s="208"/>
      <c r="C16" s="208"/>
      <c r="D16" s="208"/>
      <c r="E16" s="208"/>
      <c r="F16" s="208"/>
      <c r="G16" s="208"/>
      <c r="H16" s="57"/>
    </row>
    <row r="17" spans="1:8">
      <c r="A17" s="208" t="s">
        <v>98</v>
      </c>
      <c r="B17" s="208"/>
      <c r="C17" s="208"/>
      <c r="D17" s="208"/>
      <c r="E17" s="208"/>
      <c r="F17" s="208"/>
      <c r="G17" s="208"/>
      <c r="H17" s="57"/>
    </row>
    <row r="18" spans="1:8">
      <c r="A18" s="78"/>
      <c r="B18" s="78"/>
      <c r="C18" s="78"/>
      <c r="D18" s="78"/>
      <c r="E18" s="78"/>
      <c r="F18" s="78"/>
      <c r="G18" s="78"/>
      <c r="H18" s="57"/>
    </row>
    <row r="19" spans="1:8">
      <c r="A19" s="78"/>
      <c r="B19" s="78"/>
      <c r="C19" s="78"/>
      <c r="D19" s="78"/>
      <c r="E19" s="78"/>
      <c r="F19" s="78"/>
      <c r="G19" s="78"/>
      <c r="H19" s="57"/>
    </row>
    <row r="20" spans="1:8">
      <c r="A20" s="78"/>
      <c r="B20" s="78"/>
      <c r="C20" s="78"/>
      <c r="D20" s="78"/>
      <c r="E20" s="78"/>
      <c r="F20" s="78"/>
      <c r="G20" s="78"/>
      <c r="H20" s="57"/>
    </row>
    <row r="21" spans="1:8">
      <c r="A21" s="57"/>
      <c r="B21" s="57"/>
      <c r="C21" s="57"/>
      <c r="D21" s="57"/>
      <c r="E21" s="57"/>
      <c r="F21" s="57"/>
      <c r="G21" s="57"/>
      <c r="H21" s="57"/>
    </row>
    <row r="22" spans="1:8">
      <c r="A22" s="57"/>
      <c r="B22" s="57"/>
      <c r="C22" s="57"/>
      <c r="D22" s="57"/>
      <c r="E22" s="57"/>
      <c r="F22" s="57"/>
      <c r="G22" s="57"/>
      <c r="H22" s="57"/>
    </row>
    <row r="23" spans="1:8">
      <c r="A23" s="57"/>
      <c r="B23" s="57"/>
      <c r="C23" s="57"/>
      <c r="D23" s="57"/>
      <c r="E23" s="57"/>
      <c r="F23" s="57"/>
      <c r="G23" s="57"/>
      <c r="H23" s="57"/>
    </row>
    <row r="24" spans="1:8">
      <c r="A24" s="57"/>
      <c r="B24" s="57"/>
      <c r="C24" s="57"/>
      <c r="D24" s="57"/>
      <c r="E24" s="57"/>
      <c r="F24" s="57"/>
      <c r="G24" s="57"/>
      <c r="H24" s="57"/>
    </row>
    <row r="25" spans="1:8">
      <c r="A25" s="57"/>
      <c r="B25" s="57"/>
      <c r="C25" s="57"/>
      <c r="D25" s="57"/>
      <c r="E25" s="57"/>
      <c r="F25" s="57"/>
      <c r="G25" s="57"/>
      <c r="H25" s="57"/>
    </row>
    <row r="26" spans="1:8">
      <c r="A26" s="57"/>
      <c r="B26" s="57"/>
      <c r="C26" s="57"/>
      <c r="D26" s="57"/>
      <c r="E26" s="57"/>
      <c r="F26" s="57"/>
      <c r="G26" s="57"/>
      <c r="H26" s="57"/>
    </row>
    <row r="27" spans="1:8">
      <c r="A27" s="57"/>
      <c r="B27" s="57"/>
      <c r="C27" s="57"/>
      <c r="D27" s="57"/>
      <c r="E27" s="57"/>
      <c r="F27" s="57"/>
      <c r="G27" s="57"/>
      <c r="H27" s="57"/>
    </row>
    <row r="28" spans="1:8">
      <c r="A28" s="57"/>
      <c r="B28" s="57"/>
      <c r="C28" s="57"/>
      <c r="D28" s="57"/>
      <c r="E28" s="57"/>
      <c r="F28" s="57"/>
      <c r="G28" s="57"/>
      <c r="H28" s="57"/>
    </row>
    <row r="29" spans="1:8">
      <c r="A29" s="57"/>
      <c r="B29" s="57"/>
      <c r="C29" s="57"/>
      <c r="D29" s="57"/>
      <c r="E29" s="57"/>
      <c r="F29" s="57"/>
      <c r="G29" s="57"/>
      <c r="H29" s="57"/>
    </row>
    <row r="30" spans="1:8">
      <c r="A30" s="57"/>
      <c r="B30" s="57"/>
      <c r="C30" s="57"/>
      <c r="D30" s="57"/>
      <c r="E30" s="57"/>
      <c r="F30" s="57"/>
      <c r="G30" s="57"/>
      <c r="H30" s="57"/>
    </row>
    <row r="31" spans="1:8">
      <c r="A31" s="57"/>
      <c r="B31" s="57"/>
      <c r="C31" s="57"/>
      <c r="D31" s="57"/>
      <c r="E31" s="57"/>
      <c r="F31" s="57"/>
      <c r="G31" s="57"/>
      <c r="H31" s="57"/>
    </row>
    <row r="32" spans="1:8">
      <c r="A32" s="57"/>
      <c r="B32" s="57"/>
      <c r="C32" s="57"/>
      <c r="D32" s="57"/>
      <c r="E32" s="57"/>
      <c r="F32" s="57"/>
      <c r="G32" s="57"/>
      <c r="H32" s="57"/>
    </row>
    <row r="33" spans="1:8">
      <c r="A33" s="57"/>
      <c r="B33" s="57"/>
      <c r="C33" s="57"/>
      <c r="D33" s="57"/>
      <c r="E33" s="57"/>
      <c r="F33" s="57"/>
      <c r="G33" s="57"/>
      <c r="H33" s="57"/>
    </row>
    <row r="34" spans="1:8">
      <c r="A34" s="57"/>
      <c r="B34" s="57"/>
      <c r="C34" s="57"/>
      <c r="D34" s="57"/>
      <c r="E34" s="57"/>
      <c r="F34" s="57"/>
      <c r="G34" s="57"/>
      <c r="H34" s="57"/>
    </row>
    <row r="35" spans="1:8">
      <c r="A35" s="57"/>
      <c r="B35" s="57"/>
      <c r="C35" s="57"/>
      <c r="D35" s="57"/>
      <c r="E35" s="57"/>
      <c r="F35" s="57"/>
      <c r="G35" s="57"/>
      <c r="H35" s="57"/>
    </row>
    <row r="36" spans="1:8">
      <c r="A36" s="57"/>
      <c r="B36" s="57"/>
      <c r="C36" s="57"/>
      <c r="D36" s="57"/>
      <c r="E36" s="57"/>
      <c r="F36" s="57"/>
      <c r="G36" s="57"/>
      <c r="H36" s="57"/>
    </row>
  </sheetData>
  <mergeCells count="21">
    <mergeCell ref="A7:H7"/>
    <mergeCell ref="A1:H1"/>
    <mergeCell ref="A2:H2"/>
    <mergeCell ref="A4:D4"/>
    <mergeCell ref="F4:H4"/>
    <mergeCell ref="B5:H5"/>
    <mergeCell ref="A8:C8"/>
    <mergeCell ref="D8:E8"/>
    <mergeCell ref="F8:G8"/>
    <mergeCell ref="A9:C9"/>
    <mergeCell ref="D9:E9"/>
    <mergeCell ref="F9:G9"/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view="pageLayout" workbookViewId="0">
      <selection activeCell="F24" sqref="F24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40" t="str">
        <f>Accueil!A7</f>
        <v>AO/ASSYSTEL-1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</v>
      </c>
      <c r="B2" s="141"/>
      <c r="C2" s="141"/>
      <c r="D2" s="141"/>
      <c r="E2" s="141"/>
      <c r="F2" s="141"/>
      <c r="G2" s="141"/>
      <c r="H2" s="141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135" t="s">
        <v>63</v>
      </c>
      <c r="B4" s="136"/>
      <c r="C4" s="136"/>
      <c r="D4" s="136"/>
      <c r="E4" s="5" t="s">
        <v>11</v>
      </c>
      <c r="F4" s="189"/>
      <c r="G4" s="189"/>
      <c r="H4" s="189"/>
    </row>
    <row r="5" spans="1:8">
      <c r="A5" s="6" t="s">
        <v>0</v>
      </c>
      <c r="B5" s="135" t="s">
        <v>63</v>
      </c>
      <c r="C5" s="136"/>
      <c r="D5" s="136"/>
      <c r="E5" s="136"/>
      <c r="F5" s="136"/>
      <c r="G5" s="136"/>
      <c r="H5" s="136"/>
    </row>
    <row r="6" spans="1:8">
      <c r="A6" s="7"/>
      <c r="B6" s="7"/>
      <c r="C6" s="7"/>
      <c r="D6" s="3"/>
      <c r="E6" s="3"/>
      <c r="F6" s="3"/>
      <c r="G6" s="3"/>
      <c r="H6" s="3"/>
    </row>
    <row r="7" spans="1:8">
      <c r="A7" s="145" t="s">
        <v>66</v>
      </c>
      <c r="B7" s="145"/>
      <c r="C7" s="145"/>
      <c r="D7" s="145"/>
      <c r="E7" s="145"/>
      <c r="F7" s="145"/>
      <c r="G7" s="145"/>
      <c r="H7" s="8"/>
    </row>
    <row r="8" spans="1:8">
      <c r="A8" s="196" t="s">
        <v>67</v>
      </c>
      <c r="B8" s="197"/>
      <c r="C8" s="198"/>
      <c r="D8" s="199" t="s">
        <v>27</v>
      </c>
      <c r="E8" s="200"/>
      <c r="F8" s="199" t="s">
        <v>28</v>
      </c>
      <c r="G8" s="200"/>
      <c r="H8" s="10"/>
    </row>
    <row r="9" spans="1:8">
      <c r="A9" s="107" t="s">
        <v>142</v>
      </c>
      <c r="B9" s="108"/>
      <c r="C9" s="109"/>
      <c r="D9" s="199"/>
      <c r="E9" s="200"/>
      <c r="F9" s="199"/>
      <c r="G9" s="200"/>
      <c r="H9" s="10"/>
    </row>
    <row r="10" spans="1:8">
      <c r="A10" s="107" t="s">
        <v>143</v>
      </c>
      <c r="B10" s="108"/>
      <c r="C10" s="109"/>
      <c r="D10" s="199"/>
      <c r="E10" s="200"/>
      <c r="F10" s="199"/>
      <c r="G10" s="200"/>
      <c r="H10" s="10"/>
    </row>
    <row r="11" spans="1:8">
      <c r="A11" s="213" t="s">
        <v>144</v>
      </c>
      <c r="B11" s="214"/>
      <c r="C11" s="215"/>
      <c r="D11" s="154"/>
      <c r="E11" s="212"/>
      <c r="F11" s="154"/>
      <c r="G11" s="155"/>
      <c r="H11" s="3"/>
    </row>
    <row r="12" spans="1:8">
      <c r="A12" s="211" t="s">
        <v>145</v>
      </c>
      <c r="B12" s="211"/>
      <c r="C12" s="211"/>
      <c r="D12" s="154"/>
      <c r="E12" s="212"/>
      <c r="F12" s="154"/>
      <c r="G12" s="155"/>
      <c r="H12" s="3"/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 t="s">
        <v>64</v>
      </c>
      <c r="B15" s="3"/>
      <c r="C15" s="3"/>
      <c r="D15" s="3"/>
      <c r="E15" s="3"/>
      <c r="F15" s="3"/>
      <c r="G15" s="3"/>
      <c r="H15" s="3"/>
    </row>
    <row r="16" spans="1:8">
      <c r="A16" s="3" t="s">
        <v>65</v>
      </c>
      <c r="B16" s="3"/>
      <c r="C16" s="3"/>
      <c r="D16" s="3"/>
      <c r="E16" s="3"/>
      <c r="F16" s="3"/>
      <c r="G16" s="3"/>
      <c r="H16" s="3"/>
    </row>
    <row r="17" spans="1:8">
      <c r="A17" s="57" t="s">
        <v>146</v>
      </c>
      <c r="B17" s="57"/>
      <c r="C17" s="57"/>
      <c r="D17" s="57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</sheetData>
  <mergeCells count="19">
    <mergeCell ref="A7:G7"/>
    <mergeCell ref="A1:H1"/>
    <mergeCell ref="A2:H2"/>
    <mergeCell ref="A4:D4"/>
    <mergeCell ref="F4:H4"/>
    <mergeCell ref="B5:H5"/>
    <mergeCell ref="A12:C12"/>
    <mergeCell ref="D12:E12"/>
    <mergeCell ref="F12:G12"/>
    <mergeCell ref="A8:C8"/>
    <mergeCell ref="D8:E8"/>
    <mergeCell ref="F8:G8"/>
    <mergeCell ref="A11:C11"/>
    <mergeCell ref="D11:E11"/>
    <mergeCell ref="F11:G11"/>
    <mergeCell ref="D9:E9"/>
    <mergeCell ref="D10:E10"/>
    <mergeCell ref="F9:G9"/>
    <mergeCell ref="F10:G1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E35" sqref="E35:E36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40" t="str">
        <f>Accueil!A7</f>
        <v>AO/ASSYSTEL-1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</v>
      </c>
      <c r="B2" s="141"/>
      <c r="C2" s="141"/>
      <c r="D2" s="141"/>
      <c r="E2" s="141"/>
      <c r="F2" s="141"/>
      <c r="G2" s="141"/>
      <c r="H2" s="141"/>
    </row>
    <row r="3" spans="1:8">
      <c r="A3" s="57"/>
      <c r="B3" s="57"/>
      <c r="C3" s="57"/>
      <c r="D3" s="57"/>
      <c r="E3" s="57"/>
      <c r="F3" s="57"/>
      <c r="G3" s="57"/>
      <c r="H3" s="57"/>
    </row>
    <row r="4" spans="1:8">
      <c r="A4" s="135" t="s">
        <v>10</v>
      </c>
      <c r="B4" s="136"/>
      <c r="C4" s="136"/>
      <c r="D4" s="136"/>
      <c r="E4" s="136"/>
      <c r="F4" s="136"/>
      <c r="G4" s="136"/>
      <c r="H4" s="136"/>
    </row>
    <row r="5" spans="1:8">
      <c r="A5" s="137" t="s">
        <v>117</v>
      </c>
      <c r="B5" s="138"/>
      <c r="C5" s="138"/>
      <c r="D5" s="138"/>
      <c r="E5" s="138"/>
      <c r="F5" s="138"/>
      <c r="G5" s="138"/>
      <c r="H5" s="139"/>
    </row>
    <row r="6" spans="1:8">
      <c r="A6" s="127" t="s">
        <v>118</v>
      </c>
      <c r="B6" s="128"/>
      <c r="C6" s="128"/>
      <c r="D6" s="128"/>
      <c r="E6" s="128"/>
      <c r="F6" s="128"/>
      <c r="G6" s="128"/>
      <c r="H6" s="129"/>
    </row>
    <row r="7" spans="1:8">
      <c r="A7" s="79"/>
      <c r="B7" s="79"/>
      <c r="C7" s="79"/>
      <c r="D7" s="79"/>
      <c r="E7" s="79"/>
      <c r="F7" s="79"/>
      <c r="G7" s="79"/>
      <c r="H7" s="10"/>
    </row>
    <row r="8" spans="1:8">
      <c r="A8" s="79"/>
      <c r="B8" s="79"/>
      <c r="C8" s="142" t="s">
        <v>100</v>
      </c>
      <c r="D8" s="142"/>
      <c r="E8" s="142" t="s">
        <v>101</v>
      </c>
      <c r="F8" s="142"/>
      <c r="G8" s="142"/>
      <c r="H8" s="57"/>
    </row>
    <row r="9" spans="1:8">
      <c r="A9" s="79"/>
      <c r="B9" s="79"/>
      <c r="C9" s="144">
        <v>1</v>
      </c>
      <c r="D9" s="144"/>
      <c r="E9" s="143" t="s">
        <v>115</v>
      </c>
      <c r="F9" s="144"/>
      <c r="G9" s="144"/>
      <c r="H9" s="57"/>
    </row>
    <row r="10" spans="1:8">
      <c r="A10" s="79"/>
      <c r="B10" s="79"/>
      <c r="C10" s="144">
        <v>2</v>
      </c>
      <c r="D10" s="144"/>
      <c r="E10" s="143" t="s">
        <v>102</v>
      </c>
      <c r="F10" s="144"/>
      <c r="G10" s="144"/>
      <c r="H10" s="57"/>
    </row>
    <row r="11" spans="1:8">
      <c r="A11" s="79"/>
      <c r="B11" s="79"/>
      <c r="C11" s="144">
        <v>3</v>
      </c>
      <c r="D11" s="144"/>
      <c r="E11" s="143" t="s">
        <v>103</v>
      </c>
      <c r="F11" s="144"/>
      <c r="G11" s="144"/>
      <c r="H11" s="57"/>
    </row>
    <row r="12" spans="1:8">
      <c r="A12" s="79"/>
      <c r="B12" s="79"/>
      <c r="C12" s="144">
        <v>4</v>
      </c>
      <c r="D12" s="144"/>
      <c r="E12" s="143" t="s">
        <v>23</v>
      </c>
      <c r="F12" s="144"/>
      <c r="G12" s="144"/>
      <c r="H12" s="57"/>
    </row>
    <row r="13" spans="1:8">
      <c r="A13" s="79"/>
      <c r="B13" s="79"/>
      <c r="C13" s="144">
        <v>5</v>
      </c>
      <c r="D13" s="144"/>
      <c r="E13" s="143" t="s">
        <v>104</v>
      </c>
      <c r="F13" s="144"/>
      <c r="G13" s="144"/>
      <c r="H13" s="57"/>
    </row>
    <row r="14" spans="1:8">
      <c r="A14" s="79"/>
      <c r="B14" s="79"/>
      <c r="C14" s="144">
        <v>6</v>
      </c>
      <c r="D14" s="144"/>
      <c r="E14" s="143" t="s">
        <v>116</v>
      </c>
      <c r="F14" s="144"/>
      <c r="G14" s="144"/>
      <c r="H14" s="57"/>
    </row>
    <row r="15" spans="1:8">
      <c r="A15" s="79"/>
      <c r="B15" s="79"/>
      <c r="C15" s="130">
        <v>7</v>
      </c>
      <c r="D15" s="131"/>
      <c r="E15" s="143" t="s">
        <v>78</v>
      </c>
      <c r="F15" s="144"/>
      <c r="G15" s="144"/>
      <c r="H15" s="57"/>
    </row>
    <row r="16" spans="1:8">
      <c r="A16" s="79"/>
      <c r="B16" s="79"/>
      <c r="C16" s="130">
        <v>8</v>
      </c>
      <c r="D16" s="131"/>
      <c r="E16" s="143" t="s">
        <v>119</v>
      </c>
      <c r="F16" s="144"/>
      <c r="G16" s="144"/>
      <c r="H16" s="57"/>
    </row>
    <row r="17" spans="1:8">
      <c r="A17" s="79"/>
      <c r="B17" s="79"/>
      <c r="C17" s="130">
        <v>9</v>
      </c>
      <c r="D17" s="131"/>
      <c r="E17" s="132" t="s">
        <v>109</v>
      </c>
      <c r="F17" s="133"/>
      <c r="G17" s="134"/>
      <c r="H17" s="57"/>
    </row>
    <row r="18" spans="1:8">
      <c r="A18" s="79"/>
      <c r="B18" s="79"/>
      <c r="C18" s="130">
        <v>10</v>
      </c>
      <c r="D18" s="131"/>
      <c r="E18" s="132" t="s">
        <v>121</v>
      </c>
      <c r="F18" s="133"/>
      <c r="G18" s="134"/>
      <c r="H18" s="57"/>
    </row>
    <row r="19" spans="1:8">
      <c r="A19" s="79"/>
      <c r="B19" s="79"/>
      <c r="C19" s="144">
        <v>11</v>
      </c>
      <c r="D19" s="144"/>
      <c r="E19" s="132" t="s">
        <v>105</v>
      </c>
      <c r="F19" s="133"/>
      <c r="G19" s="134"/>
      <c r="H19" s="57"/>
    </row>
    <row r="20" spans="1:8">
      <c r="A20" s="79"/>
      <c r="B20" s="79"/>
      <c r="C20" s="130">
        <v>12</v>
      </c>
      <c r="D20" s="131"/>
      <c r="E20" s="132" t="s">
        <v>112</v>
      </c>
      <c r="F20" s="133"/>
      <c r="G20" s="134"/>
      <c r="H20" s="57"/>
    </row>
    <row r="21" spans="1:8">
      <c r="A21" s="79"/>
      <c r="B21" s="79"/>
      <c r="C21" s="130">
        <v>13</v>
      </c>
      <c r="D21" s="131"/>
      <c r="E21" s="132" t="s">
        <v>114</v>
      </c>
      <c r="F21" s="133"/>
      <c r="G21" s="134"/>
      <c r="H21" s="57"/>
    </row>
    <row r="22" spans="1:8">
      <c r="A22" s="79"/>
      <c r="B22" s="79"/>
      <c r="C22" s="144">
        <v>14</v>
      </c>
      <c r="D22" s="144"/>
      <c r="E22" s="132" t="s">
        <v>108</v>
      </c>
      <c r="F22" s="133"/>
      <c r="G22" s="134"/>
      <c r="H22" s="57"/>
    </row>
    <row r="23" spans="1:8">
      <c r="A23" s="79"/>
      <c r="B23" s="79"/>
      <c r="C23" s="130">
        <v>15</v>
      </c>
      <c r="D23" s="131"/>
      <c r="E23" s="132" t="s">
        <v>106</v>
      </c>
      <c r="F23" s="133"/>
      <c r="G23" s="134"/>
      <c r="H23" s="57"/>
    </row>
    <row r="24" spans="1:8">
      <c r="A24" s="57"/>
      <c r="B24" s="57"/>
      <c r="C24" s="130">
        <v>16</v>
      </c>
      <c r="D24" s="131"/>
      <c r="E24" s="132" t="s">
        <v>107</v>
      </c>
      <c r="F24" s="133"/>
      <c r="G24" s="134"/>
      <c r="H24" s="57"/>
    </row>
    <row r="25" spans="1:8">
      <c r="A25" s="57"/>
      <c r="B25" s="57"/>
      <c r="C25" s="144">
        <v>17</v>
      </c>
      <c r="D25" s="144"/>
      <c r="E25" s="132" t="s">
        <v>113</v>
      </c>
      <c r="F25" s="133"/>
      <c r="G25" s="134"/>
      <c r="H25" s="57"/>
    </row>
    <row r="26" spans="1:8">
      <c r="A26" s="57"/>
      <c r="B26" s="57"/>
      <c r="C26" s="130">
        <v>18</v>
      </c>
      <c r="D26" s="131"/>
      <c r="E26" s="132" t="s">
        <v>111</v>
      </c>
      <c r="F26" s="133"/>
      <c r="G26" s="134"/>
      <c r="H26" s="57"/>
    </row>
    <row r="27" spans="1:8">
      <c r="A27" s="57"/>
      <c r="B27" s="57"/>
      <c r="C27" s="130">
        <v>19</v>
      </c>
      <c r="D27" s="131"/>
      <c r="E27" s="132" t="s">
        <v>110</v>
      </c>
      <c r="F27" s="133"/>
      <c r="G27" s="134"/>
      <c r="H27" s="57"/>
    </row>
    <row r="28" spans="1:8">
      <c r="A28" s="57"/>
      <c r="B28" s="57"/>
      <c r="C28" s="130">
        <v>20</v>
      </c>
      <c r="D28" s="131"/>
      <c r="E28" s="132" t="s">
        <v>122</v>
      </c>
      <c r="F28" s="133"/>
      <c r="G28" s="134"/>
      <c r="H28" s="57"/>
    </row>
    <row r="29" spans="1:8">
      <c r="A29" s="57"/>
      <c r="B29" s="57"/>
      <c r="C29" s="57"/>
      <c r="D29" s="57"/>
      <c r="E29" s="57"/>
      <c r="F29" s="57"/>
      <c r="G29" s="57"/>
      <c r="H29" s="57"/>
    </row>
    <row r="30" spans="1:8">
      <c r="A30" s="57"/>
      <c r="B30" s="57"/>
      <c r="C30" s="57"/>
      <c r="D30" s="57"/>
      <c r="E30" s="57"/>
      <c r="F30" s="57"/>
      <c r="G30" s="57"/>
      <c r="H30" s="57"/>
    </row>
    <row r="31" spans="1:8">
      <c r="A31" s="135" t="s">
        <v>123</v>
      </c>
      <c r="B31" s="136"/>
      <c r="C31" s="136"/>
      <c r="D31" s="136"/>
      <c r="E31" s="136"/>
      <c r="F31" s="136"/>
      <c r="G31" s="136"/>
      <c r="H31" s="136"/>
    </row>
    <row r="32" spans="1:8">
      <c r="A32" s="137" t="s">
        <v>124</v>
      </c>
      <c r="B32" s="138"/>
      <c r="C32" s="138"/>
      <c r="D32" s="138"/>
      <c r="E32" s="138"/>
      <c r="F32" s="138"/>
      <c r="G32" s="138"/>
      <c r="H32" s="139"/>
    </row>
    <row r="33" spans="1:8">
      <c r="A33" s="127"/>
      <c r="B33" s="128"/>
      <c r="C33" s="128"/>
      <c r="D33" s="128"/>
      <c r="E33" s="128"/>
      <c r="F33" s="128"/>
      <c r="G33" s="128"/>
      <c r="H33" s="129"/>
    </row>
    <row r="34" spans="1:8">
      <c r="A34" s="57"/>
      <c r="B34" s="57"/>
      <c r="C34" s="79"/>
      <c r="D34" s="79"/>
      <c r="E34" s="79"/>
      <c r="F34" s="79"/>
      <c r="G34" s="79"/>
      <c r="H34" s="57"/>
    </row>
    <row r="35" spans="1:8">
      <c r="A35" s="57"/>
      <c r="B35" s="57"/>
      <c r="C35" s="57"/>
      <c r="D35" s="57"/>
      <c r="E35" s="57"/>
      <c r="F35" s="57"/>
      <c r="G35" s="57"/>
      <c r="H35" s="57"/>
    </row>
    <row r="36" spans="1:8">
      <c r="A36" s="57"/>
      <c r="B36" s="57"/>
      <c r="C36" s="57"/>
      <c r="D36" s="57"/>
      <c r="E36" s="57"/>
      <c r="F36" s="57"/>
      <c r="G36" s="57"/>
      <c r="H36" s="57"/>
    </row>
  </sheetData>
  <mergeCells count="50"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  <mergeCell ref="C23:D23"/>
    <mergeCell ref="C24:D24"/>
    <mergeCell ref="C25:D25"/>
    <mergeCell ref="E19:G19"/>
    <mergeCell ref="E20:G20"/>
    <mergeCell ref="E21:G21"/>
    <mergeCell ref="E22:G22"/>
    <mergeCell ref="E23:G23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A1:H1"/>
    <mergeCell ref="A2:H2"/>
    <mergeCell ref="A4:H4"/>
    <mergeCell ref="A5:H5"/>
    <mergeCell ref="A6:H6"/>
    <mergeCell ref="A33:H33"/>
    <mergeCell ref="C28:D28"/>
    <mergeCell ref="E28:G28"/>
    <mergeCell ref="A31:H31"/>
    <mergeCell ref="A32:H3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2"/>
  <sheetViews>
    <sheetView showGridLines="0" view="pageLayout" topLeftCell="A4" workbookViewId="0">
      <selection activeCell="C5" sqref="C5:D5"/>
    </sheetView>
  </sheetViews>
  <sheetFormatPr baseColWidth="10" defaultColWidth="11.42578125" defaultRowHeight="15"/>
  <cols>
    <col min="1" max="1" width="4.140625" style="3" bestFit="1" customWidth="1"/>
    <col min="2" max="2" width="40.42578125" style="3" customWidth="1"/>
    <col min="3" max="3" width="14.85546875" style="3" bestFit="1" customWidth="1"/>
    <col min="4" max="4" width="80.7109375" style="3" customWidth="1"/>
    <col min="5" max="5" width="13.28515625" style="3" bestFit="1" customWidth="1"/>
    <col min="6" max="6" width="11.140625" style="3" bestFit="1" customWidth="1"/>
    <col min="7" max="12" width="19.5703125" style="3" customWidth="1"/>
    <col min="13" max="16384" width="11.42578125" style="3"/>
  </cols>
  <sheetData>
    <row r="1" spans="1:12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1:12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1:12" ht="17.100000000000001" customHeight="1" thickBot="1"/>
    <row r="4" spans="1:12" ht="17.100000000000001" customHeight="1" thickBot="1">
      <c r="A4" s="56">
        <v>1</v>
      </c>
      <c r="B4" s="4" t="str">
        <f>"MATERIEL N°" &amp;$A$4</f>
        <v>MATERIEL N°1</v>
      </c>
      <c r="C4" s="5" t="s">
        <v>11</v>
      </c>
      <c r="D4" s="58"/>
      <c r="E4" s="77" t="str">
        <f>"MATERIEL N°" &amp;$A$4</f>
        <v>MATERIEL N°1</v>
      </c>
      <c r="F4" s="58" t="s">
        <v>11</v>
      </c>
      <c r="G4" s="149"/>
      <c r="H4" s="150"/>
      <c r="I4" s="150"/>
      <c r="J4" s="150"/>
      <c r="K4" s="150"/>
      <c r="L4" s="151"/>
    </row>
    <row r="5" spans="1:12" ht="17.100000000000001" customHeight="1">
      <c r="B5" s="5" t="s">
        <v>0</v>
      </c>
      <c r="C5" s="142" t="s">
        <v>2</v>
      </c>
      <c r="D5" s="142"/>
      <c r="E5" s="65" t="s">
        <v>0</v>
      </c>
      <c r="F5" s="135" t="str">
        <f>C5</f>
        <v>IMPRIMANTE LOCALE A4 N&amp;B</v>
      </c>
      <c r="G5" s="136"/>
      <c r="H5" s="136"/>
      <c r="I5" s="136"/>
      <c r="J5" s="136"/>
      <c r="K5" s="136"/>
      <c r="L5" s="136"/>
    </row>
    <row r="6" spans="1:12" ht="17.100000000000001" customHeight="1">
      <c r="B6" s="5" t="s">
        <v>1</v>
      </c>
      <c r="C6" s="154">
        <v>4</v>
      </c>
      <c r="D6" s="155"/>
      <c r="E6" s="7"/>
      <c r="F6" s="7"/>
      <c r="G6" s="7"/>
    </row>
    <row r="7" spans="1:12" ht="17.100000000000001" customHeight="1">
      <c r="E7" s="146" t="s">
        <v>80</v>
      </c>
      <c r="F7" s="147"/>
      <c r="G7" s="147"/>
      <c r="H7" s="147"/>
      <c r="I7" s="147"/>
      <c r="J7" s="147"/>
      <c r="K7" s="147"/>
      <c r="L7" s="148"/>
    </row>
    <row r="8" spans="1:12" ht="17.100000000000001" customHeight="1">
      <c r="B8" s="16" t="s">
        <v>9</v>
      </c>
      <c r="C8" s="9" t="s">
        <v>7</v>
      </c>
      <c r="D8" s="9" t="s">
        <v>8</v>
      </c>
      <c r="E8" s="152" t="s">
        <v>29</v>
      </c>
      <c r="F8" s="153"/>
      <c r="G8" s="63" t="s">
        <v>130</v>
      </c>
      <c r="H8" s="63" t="str">
        <f>Accueil!$B$13</f>
        <v>-</v>
      </c>
      <c r="I8" s="63" t="str">
        <f>Accueil!$C$13</f>
        <v>-</v>
      </c>
      <c r="J8" s="63" t="str">
        <f>Accueil!$D$13</f>
        <v>-</v>
      </c>
      <c r="K8" s="63" t="str">
        <f>Accueil!$E$13</f>
        <v>-</v>
      </c>
      <c r="L8" s="63" t="str">
        <f>Accueil!$F$13</f>
        <v>LOA 20 Trimestres</v>
      </c>
    </row>
    <row r="9" spans="1:12" ht="17.100000000000001" customHeight="1">
      <c r="B9" s="5" t="s">
        <v>3</v>
      </c>
      <c r="C9" s="1">
        <v>25</v>
      </c>
      <c r="D9" s="1"/>
      <c r="E9" s="132" t="str">
        <f>"Matériel n°" &amp;$A$4</f>
        <v>Matériel n°1</v>
      </c>
      <c r="F9" s="134"/>
      <c r="G9" s="87"/>
      <c r="H9" s="85"/>
      <c r="I9" s="87"/>
      <c r="J9" s="87"/>
      <c r="K9" s="87"/>
      <c r="L9" s="87"/>
    </row>
    <row r="10" spans="1:12" ht="17.100000000000001" customHeight="1">
      <c r="B10" s="5" t="s">
        <v>19</v>
      </c>
      <c r="C10" s="1">
        <v>128</v>
      </c>
      <c r="D10" s="1"/>
      <c r="E10" s="132" t="s">
        <v>30</v>
      </c>
      <c r="F10" s="134"/>
      <c r="G10" s="87"/>
      <c r="H10" s="85"/>
      <c r="I10" s="87"/>
      <c r="J10" s="87"/>
      <c r="K10" s="87"/>
      <c r="L10" s="87"/>
    </row>
    <row r="11" spans="1:12" ht="17.100000000000001" customHeight="1">
      <c r="B11" s="5" t="s">
        <v>21</v>
      </c>
      <c r="C11" s="1">
        <v>250</v>
      </c>
      <c r="D11" s="67"/>
      <c r="E11" s="2"/>
      <c r="F11" s="2"/>
      <c r="G11" s="2"/>
      <c r="H11" s="2"/>
      <c r="I11" s="2"/>
      <c r="J11" s="2"/>
      <c r="K11" s="2"/>
      <c r="L11" s="2"/>
    </row>
    <row r="12" spans="1:12" ht="17.100000000000001" customHeight="1">
      <c r="B12" s="5" t="s">
        <v>4</v>
      </c>
      <c r="C12" s="1">
        <v>50</v>
      </c>
      <c r="D12" s="67"/>
      <c r="E12" s="145" t="s">
        <v>81</v>
      </c>
      <c r="F12" s="145"/>
      <c r="G12" s="145"/>
      <c r="H12" s="145"/>
      <c r="I12" s="145"/>
      <c r="J12" s="145"/>
      <c r="K12" s="145"/>
      <c r="L12" s="145"/>
    </row>
    <row r="13" spans="1:12" ht="17.100000000000001" customHeight="1">
      <c r="B13" s="5" t="s">
        <v>5</v>
      </c>
      <c r="C13" s="1">
        <v>300</v>
      </c>
      <c r="D13" s="67"/>
      <c r="E13" s="63" t="s">
        <v>31</v>
      </c>
      <c r="F13" s="63" t="s">
        <v>32</v>
      </c>
      <c r="G13" s="63" t="s">
        <v>130</v>
      </c>
      <c r="H13" s="63" t="str">
        <f>Accueil!$B$13</f>
        <v>-</v>
      </c>
      <c r="I13" s="63" t="str">
        <f>Accueil!$C$13</f>
        <v>-</v>
      </c>
      <c r="J13" s="63" t="str">
        <f>Accueil!$D$13</f>
        <v>-</v>
      </c>
      <c r="K13" s="63" t="str">
        <f>Accueil!$E$13</f>
        <v>-</v>
      </c>
      <c r="L13" s="63" t="str">
        <f>Accueil!$F$13</f>
        <v>LOA 20 Trimestres</v>
      </c>
    </row>
    <row r="14" spans="1:12" ht="17.100000000000001" customHeight="1">
      <c r="E14" s="85" t="str">
        <f>"Matériel n°" &amp;$A$4</f>
        <v>Matériel n°1</v>
      </c>
      <c r="F14" s="87">
        <f>C6</f>
        <v>4</v>
      </c>
      <c r="G14" s="87"/>
      <c r="H14" s="87"/>
      <c r="I14" s="87"/>
      <c r="J14" s="87"/>
      <c r="K14" s="87"/>
      <c r="L14" s="87"/>
    </row>
    <row r="15" spans="1:12" ht="17.100000000000001" customHeight="1">
      <c r="B15" s="16" t="s">
        <v>6</v>
      </c>
      <c r="C15" s="9" t="s">
        <v>12</v>
      </c>
      <c r="D15" s="68" t="s">
        <v>8</v>
      </c>
      <c r="E15" s="85" t="s">
        <v>30</v>
      </c>
      <c r="F15" s="87">
        <v>4</v>
      </c>
      <c r="G15" s="87"/>
      <c r="H15" s="87"/>
      <c r="I15" s="87"/>
      <c r="J15" s="87"/>
      <c r="K15" s="87"/>
      <c r="L15" s="87"/>
    </row>
    <row r="16" spans="1:12" ht="17.100000000000001" customHeight="1">
      <c r="B16" s="167" t="s">
        <v>90</v>
      </c>
      <c r="C16" s="169" t="s">
        <v>133</v>
      </c>
      <c r="D16" s="171"/>
      <c r="E16" s="145" t="s">
        <v>34</v>
      </c>
      <c r="F16" s="145"/>
      <c r="G16" s="86"/>
      <c r="H16" s="61"/>
      <c r="I16" s="61"/>
      <c r="J16" s="61"/>
      <c r="K16" s="61"/>
      <c r="L16" s="61"/>
    </row>
    <row r="17" spans="1:12" ht="17.100000000000001" customHeight="1">
      <c r="B17" s="168"/>
      <c r="C17" s="170"/>
      <c r="D17" s="172"/>
      <c r="E17" s="145" t="str">
        <f>IF(Accueil!$B$12="Oui","SOMME DES LOYERS LOA 4 T","-")</f>
        <v>-</v>
      </c>
      <c r="F17" s="145"/>
      <c r="G17" s="64"/>
      <c r="H17" s="87"/>
      <c r="I17" s="61"/>
      <c r="J17" s="61"/>
      <c r="K17" s="61"/>
      <c r="L17" s="61"/>
    </row>
    <row r="18" spans="1:12" ht="17.100000000000001" customHeight="1">
      <c r="B18" s="167" t="s">
        <v>120</v>
      </c>
      <c r="C18" s="169" t="s">
        <v>133</v>
      </c>
      <c r="D18" s="171"/>
      <c r="E18" s="145" t="str">
        <f>IF(Accueil!$C$12="Oui","SOMME DES LOYERS LOA 8 T","-")</f>
        <v>-</v>
      </c>
      <c r="F18" s="145"/>
      <c r="G18" s="64"/>
      <c r="H18" s="61"/>
      <c r="I18" s="87"/>
      <c r="J18" s="61"/>
      <c r="K18" s="61"/>
      <c r="L18" s="61"/>
    </row>
    <row r="19" spans="1:12" ht="17.100000000000001" customHeight="1">
      <c r="B19" s="168"/>
      <c r="C19" s="170"/>
      <c r="D19" s="172"/>
      <c r="E19" s="145" t="str">
        <f>IF(Accueil!$D$12="Oui","SOMME DES LOYERS LOA 12 T","-")</f>
        <v>-</v>
      </c>
      <c r="F19" s="145"/>
      <c r="G19" s="64"/>
      <c r="H19" s="61"/>
      <c r="I19" s="61"/>
      <c r="J19" s="87"/>
      <c r="K19" s="61"/>
      <c r="L19" s="61"/>
    </row>
    <row r="20" spans="1:12" ht="17.100000000000001" customHeight="1">
      <c r="E20" s="145" t="str">
        <f>IF(Accueil!$E$12="Oui","SOMME DES LOYERS LOA 16 T","-")</f>
        <v>-</v>
      </c>
      <c r="F20" s="145"/>
      <c r="G20" s="64"/>
      <c r="H20" s="61"/>
      <c r="I20" s="61"/>
      <c r="J20" s="61"/>
      <c r="K20" s="62"/>
      <c r="L20" s="61"/>
    </row>
    <row r="21" spans="1:12" ht="17.100000000000001" customHeight="1">
      <c r="B21" s="16" t="s">
        <v>10</v>
      </c>
      <c r="C21" s="9" t="s">
        <v>7</v>
      </c>
      <c r="D21" s="9" t="s">
        <v>8</v>
      </c>
      <c r="E21" s="145" t="str">
        <f>IF(Accueil!$F$12="Oui","SOMME DES LOYERS LOA 20 T","-")</f>
        <v>SOMME DES LOYERS LOA 20 T</v>
      </c>
      <c r="F21" s="145"/>
      <c r="G21" s="64"/>
      <c r="H21" s="61"/>
      <c r="I21" s="61"/>
      <c r="J21" s="61"/>
      <c r="K21" s="61"/>
      <c r="L21" s="85"/>
    </row>
    <row r="22" spans="1:12" ht="17.100000000000001" customHeight="1">
      <c r="A22" s="156" t="s">
        <v>13</v>
      </c>
      <c r="B22" s="5" t="s">
        <v>21</v>
      </c>
      <c r="C22" s="1">
        <v>250</v>
      </c>
      <c r="D22" s="1"/>
    </row>
    <row r="23" spans="1:12" ht="17.100000000000001" customHeight="1">
      <c r="A23" s="157"/>
      <c r="B23" s="11" t="s">
        <v>14</v>
      </c>
      <c r="C23" s="1">
        <v>250</v>
      </c>
      <c r="D23" s="1"/>
    </row>
    <row r="24" spans="1:12" ht="17.100000000000001" customHeight="1">
      <c r="A24" s="16" t="s">
        <v>75</v>
      </c>
      <c r="B24" s="60" t="s">
        <v>70</v>
      </c>
      <c r="C24" s="110" t="s">
        <v>132</v>
      </c>
      <c r="D24" s="106"/>
    </row>
    <row r="25" spans="1:12" ht="17.100000000000001" customHeight="1">
      <c r="B25" s="158" t="s">
        <v>140</v>
      </c>
      <c r="C25" s="159"/>
      <c r="D25" s="160"/>
    </row>
    <row r="26" spans="1:12" ht="17.100000000000001" customHeight="1">
      <c r="B26" s="161"/>
      <c r="C26" s="162"/>
      <c r="D26" s="163"/>
    </row>
    <row r="27" spans="1:12" ht="17.100000000000001" customHeight="1">
      <c r="B27" s="161"/>
      <c r="C27" s="162"/>
      <c r="D27" s="163"/>
    </row>
    <row r="28" spans="1:12" ht="17.100000000000001" customHeight="1">
      <c r="B28" s="161"/>
      <c r="C28" s="162"/>
      <c r="D28" s="163"/>
    </row>
    <row r="29" spans="1:12" ht="17.100000000000001" customHeight="1">
      <c r="B29" s="161"/>
      <c r="C29" s="162"/>
      <c r="D29" s="163"/>
    </row>
    <row r="30" spans="1:12" ht="17.100000000000001" customHeight="1">
      <c r="B30" s="161"/>
      <c r="C30" s="162"/>
      <c r="D30" s="163"/>
    </row>
    <row r="31" spans="1:12" ht="17.100000000000001" customHeight="1">
      <c r="B31" s="161"/>
      <c r="C31" s="162"/>
      <c r="D31" s="163"/>
    </row>
    <row r="32" spans="1:12" ht="17.100000000000001" customHeight="1">
      <c r="B32" s="164"/>
      <c r="C32" s="165"/>
      <c r="D32" s="166"/>
    </row>
  </sheetData>
  <mergeCells count="27">
    <mergeCell ref="C5:D5"/>
    <mergeCell ref="C6:D6"/>
    <mergeCell ref="A22:A23"/>
    <mergeCell ref="B25:D32"/>
    <mergeCell ref="B1:D1"/>
    <mergeCell ref="B2:D2"/>
    <mergeCell ref="B16:B17"/>
    <mergeCell ref="C16:C17"/>
    <mergeCell ref="B18:B19"/>
    <mergeCell ref="C18:C19"/>
    <mergeCell ref="D16:D17"/>
    <mergeCell ref="D18:D19"/>
    <mergeCell ref="E21:F21"/>
    <mergeCell ref="E7:L7"/>
    <mergeCell ref="E1:L1"/>
    <mergeCell ref="E2:L2"/>
    <mergeCell ref="G4:L4"/>
    <mergeCell ref="F5:L5"/>
    <mergeCell ref="E12:L12"/>
    <mergeCell ref="E20:F20"/>
    <mergeCell ref="E17:F17"/>
    <mergeCell ref="E18:F18"/>
    <mergeCell ref="E19:F19"/>
    <mergeCell ref="E16:F16"/>
    <mergeCell ref="E8:F8"/>
    <mergeCell ref="E9:F9"/>
    <mergeCell ref="E10:F10"/>
  </mergeCells>
  <printOptions horizontalCentered="1" verticalCentered="1"/>
  <pageMargins left="0.19791666666666666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2"/>
  <sheetViews>
    <sheetView view="pageLayout" workbookViewId="0">
      <selection activeCell="B17" sqref="B17:B1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7" bestFit="1" customWidth="1"/>
    <col min="6" max="6" width="11.140625" style="57" bestFit="1" customWidth="1"/>
    <col min="7" max="11" width="19.5703125" style="57" customWidth="1"/>
    <col min="12" max="12" width="17.7109375" customWidth="1"/>
  </cols>
  <sheetData>
    <row r="1" spans="1:12" s="3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1:12" s="3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1:12" s="3" customFormat="1" ht="17.100000000000001" customHeight="1" thickBot="1">
      <c r="E3" s="57"/>
      <c r="F3" s="57"/>
      <c r="G3" s="57"/>
      <c r="H3" s="57"/>
      <c r="I3" s="57"/>
      <c r="J3" s="57"/>
      <c r="K3" s="57"/>
      <c r="L3" s="57"/>
    </row>
    <row r="4" spans="1:12" s="3" customFormat="1" ht="17.100000000000001" customHeight="1" thickBot="1">
      <c r="A4" s="56">
        <v>2</v>
      </c>
      <c r="B4" s="4" t="str">
        <f>"MATERIEL N°" &amp;$A$4</f>
        <v>MATERIEL N°2</v>
      </c>
      <c r="C4" s="5" t="s">
        <v>11</v>
      </c>
      <c r="D4" s="14"/>
      <c r="E4" s="88" t="str">
        <f>"MATERIEL N°" &amp;$A$4</f>
        <v>MATERIEL N°2</v>
      </c>
      <c r="F4" s="87" t="s">
        <v>11</v>
      </c>
      <c r="G4" s="149"/>
      <c r="H4" s="150"/>
      <c r="I4" s="150"/>
      <c r="J4" s="150"/>
      <c r="K4" s="150"/>
      <c r="L4" s="151"/>
    </row>
    <row r="5" spans="1:12" s="3" customFormat="1" ht="17.100000000000001" customHeight="1">
      <c r="B5" s="5" t="s">
        <v>0</v>
      </c>
      <c r="C5" s="142" t="s">
        <v>16</v>
      </c>
      <c r="D5" s="142"/>
      <c r="E5" s="89" t="s">
        <v>0</v>
      </c>
      <c r="F5" s="135" t="str">
        <f>C5</f>
        <v>IMPRIMANTE LOCALE A4 COULEUR</v>
      </c>
      <c r="G5" s="136"/>
      <c r="H5" s="136"/>
      <c r="I5" s="136"/>
      <c r="J5" s="136"/>
      <c r="K5" s="136"/>
      <c r="L5" s="136"/>
    </row>
    <row r="6" spans="1:12" s="3" customFormat="1" ht="17.100000000000001" customHeight="1">
      <c r="B6" s="5" t="s">
        <v>1</v>
      </c>
      <c r="C6" s="154">
        <v>1</v>
      </c>
      <c r="D6" s="155"/>
      <c r="E6" s="84"/>
      <c r="F6" s="84"/>
      <c r="G6" s="84"/>
      <c r="H6" s="2"/>
      <c r="I6" s="2"/>
      <c r="J6" s="2"/>
      <c r="K6" s="2"/>
      <c r="L6" s="2"/>
    </row>
    <row r="7" spans="1:12" s="3" customFormat="1" ht="17.100000000000001" customHeight="1">
      <c r="E7" s="146" t="s">
        <v>80</v>
      </c>
      <c r="F7" s="147"/>
      <c r="G7" s="147"/>
      <c r="H7" s="147"/>
      <c r="I7" s="147"/>
      <c r="J7" s="147"/>
      <c r="K7" s="147"/>
      <c r="L7" s="148"/>
    </row>
    <row r="8" spans="1:12" s="3" customFormat="1" ht="17.100000000000001" customHeight="1">
      <c r="B8" s="16" t="s">
        <v>9</v>
      </c>
      <c r="C8" s="25" t="s">
        <v>7</v>
      </c>
      <c r="D8" s="25" t="s">
        <v>8</v>
      </c>
      <c r="E8" s="152" t="s">
        <v>29</v>
      </c>
      <c r="F8" s="153"/>
      <c r="G8" s="63" t="s">
        <v>130</v>
      </c>
      <c r="H8" s="63" t="str">
        <f>Accueil!$B$13</f>
        <v>-</v>
      </c>
      <c r="I8" s="63" t="str">
        <f>Accueil!$C$13</f>
        <v>-</v>
      </c>
      <c r="J8" s="63" t="str">
        <f>Accueil!$D$13</f>
        <v>-</v>
      </c>
      <c r="K8" s="63" t="str">
        <f>Accueil!$E$13</f>
        <v>-</v>
      </c>
      <c r="L8" s="63" t="str">
        <f>Accueil!$F$13</f>
        <v>LOA 20 Trimestres</v>
      </c>
    </row>
    <row r="9" spans="1:12" s="3" customFormat="1" ht="17.100000000000001" customHeight="1">
      <c r="B9" s="17" t="s">
        <v>3</v>
      </c>
      <c r="C9" s="14">
        <v>25</v>
      </c>
      <c r="D9" s="14"/>
      <c r="E9" s="132" t="str">
        <f>"Matériel n°" &amp;$A$4</f>
        <v>Matériel n°2</v>
      </c>
      <c r="F9" s="134"/>
      <c r="G9" s="87"/>
      <c r="H9" s="85"/>
      <c r="I9" s="87"/>
      <c r="J9" s="87"/>
      <c r="K9" s="87"/>
      <c r="L9" s="87"/>
    </row>
    <row r="10" spans="1:12" s="3" customFormat="1" ht="17.100000000000001" customHeight="1">
      <c r="B10" s="5" t="s">
        <v>17</v>
      </c>
      <c r="C10" s="14">
        <v>25</v>
      </c>
      <c r="D10" s="14"/>
      <c r="E10" s="132" t="s">
        <v>30</v>
      </c>
      <c r="F10" s="134"/>
      <c r="G10" s="87"/>
      <c r="H10" s="85"/>
      <c r="I10" s="87"/>
      <c r="J10" s="87"/>
      <c r="K10" s="87"/>
      <c r="L10" s="87"/>
    </row>
    <row r="11" spans="1:12" s="3" customFormat="1" ht="17.100000000000001" customHeight="1">
      <c r="B11" s="5" t="s">
        <v>19</v>
      </c>
      <c r="C11" s="14">
        <v>128</v>
      </c>
      <c r="D11" s="14"/>
      <c r="E11" s="2"/>
      <c r="F11" s="2"/>
      <c r="G11" s="2"/>
      <c r="H11" s="2"/>
      <c r="I11" s="2"/>
      <c r="J11" s="2"/>
      <c r="K11" s="2"/>
      <c r="L11" s="2"/>
    </row>
    <row r="12" spans="1:12" s="3" customFormat="1" ht="17.100000000000001" customHeight="1">
      <c r="B12" s="5" t="s">
        <v>21</v>
      </c>
      <c r="C12" s="14">
        <v>250</v>
      </c>
      <c r="D12" s="14"/>
      <c r="E12" s="145" t="s">
        <v>81</v>
      </c>
      <c r="F12" s="145"/>
      <c r="G12" s="145"/>
      <c r="H12" s="145"/>
      <c r="I12" s="145"/>
      <c r="J12" s="145"/>
      <c r="K12" s="145"/>
      <c r="L12" s="145"/>
    </row>
    <row r="13" spans="1:12" s="3" customFormat="1" ht="17.100000000000001" customHeight="1">
      <c r="B13" s="5" t="s">
        <v>4</v>
      </c>
      <c r="C13" s="14">
        <v>50</v>
      </c>
      <c r="D13" s="14"/>
      <c r="E13" s="63" t="s">
        <v>31</v>
      </c>
      <c r="F13" s="63" t="s">
        <v>32</v>
      </c>
      <c r="G13" s="63" t="s">
        <v>130</v>
      </c>
      <c r="H13" s="63" t="str">
        <f>Accueil!$B$13</f>
        <v>-</v>
      </c>
      <c r="I13" s="63" t="str">
        <f>Accueil!$C$13</f>
        <v>-</v>
      </c>
      <c r="J13" s="63" t="str">
        <f>Accueil!$D$13</f>
        <v>-</v>
      </c>
      <c r="K13" s="63" t="str">
        <f>Accueil!$E$13</f>
        <v>-</v>
      </c>
      <c r="L13" s="63" t="str">
        <f>Accueil!$F$13</f>
        <v>LOA 20 Trimestres</v>
      </c>
    </row>
    <row r="14" spans="1:12" s="3" customFormat="1" ht="17.100000000000001" customHeight="1">
      <c r="B14" s="5" t="s">
        <v>5</v>
      </c>
      <c r="C14" s="14">
        <v>300</v>
      </c>
      <c r="D14" s="14"/>
      <c r="E14" s="85" t="str">
        <f>"Matériel n°" &amp;$A$4</f>
        <v>Matériel n°2</v>
      </c>
      <c r="F14" s="87">
        <f>C6</f>
        <v>1</v>
      </c>
      <c r="G14" s="87"/>
      <c r="H14" s="87"/>
      <c r="I14" s="87"/>
      <c r="J14" s="87"/>
      <c r="K14" s="87"/>
      <c r="L14" s="87"/>
    </row>
    <row r="15" spans="1:12" s="3" customFormat="1" ht="17.100000000000001" customHeight="1">
      <c r="E15" s="85" t="s">
        <v>30</v>
      </c>
      <c r="F15" s="87">
        <v>0</v>
      </c>
      <c r="G15" s="87"/>
      <c r="H15" s="87"/>
      <c r="I15" s="87"/>
      <c r="J15" s="87"/>
      <c r="K15" s="87"/>
      <c r="L15" s="87"/>
    </row>
    <row r="16" spans="1:12" s="3" customFormat="1" ht="17.100000000000001" customHeight="1">
      <c r="B16" s="16" t="s">
        <v>6</v>
      </c>
      <c r="C16" s="82" t="s">
        <v>12</v>
      </c>
      <c r="D16" s="82" t="s">
        <v>8</v>
      </c>
      <c r="E16" s="145" t="s">
        <v>34</v>
      </c>
      <c r="F16" s="145"/>
      <c r="G16" s="86"/>
      <c r="H16" s="61"/>
      <c r="I16" s="61"/>
      <c r="J16" s="61"/>
      <c r="K16" s="61"/>
      <c r="L16" s="61"/>
    </row>
    <row r="17" spans="1:12" s="3" customFormat="1" ht="17.100000000000001" customHeight="1">
      <c r="B17" s="167" t="s">
        <v>90</v>
      </c>
      <c r="C17" s="169" t="s">
        <v>133</v>
      </c>
      <c r="D17" s="171"/>
      <c r="E17" s="145" t="str">
        <f>IF(Accueil!$B$12="Oui","SOMME DES LOYERS LOA 4 T","-")</f>
        <v>-</v>
      </c>
      <c r="F17" s="145"/>
      <c r="G17" s="64"/>
      <c r="H17" s="87"/>
      <c r="I17" s="61"/>
      <c r="J17" s="61"/>
      <c r="K17" s="61"/>
      <c r="L17" s="61"/>
    </row>
    <row r="18" spans="1:12" s="3" customFormat="1" ht="17.100000000000001" customHeight="1">
      <c r="B18" s="168"/>
      <c r="C18" s="170"/>
      <c r="D18" s="172"/>
      <c r="E18" s="145" t="str">
        <f>IF(Accueil!$C$12="Oui","SOMME DES LOYERS LOA 8 T","-")</f>
        <v>-</v>
      </c>
      <c r="F18" s="145"/>
      <c r="G18" s="64"/>
      <c r="H18" s="61"/>
      <c r="I18" s="87"/>
      <c r="J18" s="61"/>
      <c r="K18" s="61"/>
      <c r="L18" s="61"/>
    </row>
    <row r="19" spans="1:12" s="3" customFormat="1" ht="17.100000000000001" customHeight="1">
      <c r="B19" s="167" t="s">
        <v>120</v>
      </c>
      <c r="C19" s="169" t="s">
        <v>133</v>
      </c>
      <c r="D19" s="171"/>
      <c r="E19" s="145" t="str">
        <f>IF(Accueil!$D$12="Oui","SOMME DES LOYERS LOA 12 T","-")</f>
        <v>-</v>
      </c>
      <c r="F19" s="145"/>
      <c r="G19" s="64"/>
      <c r="H19" s="61"/>
      <c r="I19" s="61"/>
      <c r="J19" s="87"/>
      <c r="K19" s="61"/>
      <c r="L19" s="61"/>
    </row>
    <row r="20" spans="1:12" s="3" customFormat="1" ht="17.100000000000001" customHeight="1">
      <c r="B20" s="168"/>
      <c r="C20" s="170"/>
      <c r="D20" s="172"/>
      <c r="E20" s="145" t="str">
        <f>IF(Accueil!$E$12="Oui","SOMME DES LOYERS LOA 16 T","-")</f>
        <v>-</v>
      </c>
      <c r="F20" s="145"/>
      <c r="G20" s="64"/>
      <c r="H20" s="61"/>
      <c r="I20" s="61"/>
      <c r="J20" s="61"/>
      <c r="K20" s="62"/>
      <c r="L20" s="61"/>
    </row>
    <row r="21" spans="1:12" s="3" customFormat="1" ht="17.100000000000001" customHeight="1">
      <c r="E21" s="145" t="str">
        <f>IF(Accueil!$F$12="Oui","SOMME DES LOYERS LOA 20 T","-")</f>
        <v>SOMME DES LOYERS LOA 20 T</v>
      </c>
      <c r="F21" s="145"/>
      <c r="G21" s="64"/>
      <c r="H21" s="61"/>
      <c r="I21" s="61"/>
      <c r="J21" s="61"/>
      <c r="K21" s="61"/>
      <c r="L21" s="85"/>
    </row>
    <row r="22" spans="1:12" s="3" customFormat="1" ht="17.100000000000001" customHeight="1">
      <c r="B22" s="16" t="s">
        <v>10</v>
      </c>
      <c r="C22" s="25" t="s">
        <v>7</v>
      </c>
      <c r="D22" s="25" t="s">
        <v>8</v>
      </c>
      <c r="E22" s="57"/>
      <c r="F22" s="57"/>
      <c r="G22" s="57"/>
      <c r="H22" s="57"/>
      <c r="I22" s="57"/>
      <c r="J22" s="57"/>
      <c r="K22" s="57"/>
      <c r="L22" s="57"/>
    </row>
    <row r="23" spans="1:12" s="3" customFormat="1" ht="17.100000000000001" customHeight="1">
      <c r="A23" s="156" t="s">
        <v>13</v>
      </c>
      <c r="B23" s="17" t="s">
        <v>21</v>
      </c>
      <c r="C23" s="14">
        <v>250</v>
      </c>
      <c r="D23" s="14"/>
      <c r="E23" s="57"/>
      <c r="F23" s="57"/>
      <c r="G23" s="57"/>
      <c r="H23" s="57"/>
      <c r="I23" s="57"/>
      <c r="J23" s="57"/>
      <c r="K23" s="57"/>
      <c r="L23" s="57"/>
    </row>
    <row r="24" spans="1:12" s="3" customFormat="1" ht="17.100000000000001" customHeight="1">
      <c r="A24" s="157"/>
      <c r="B24" s="11" t="s">
        <v>14</v>
      </c>
      <c r="C24" s="14">
        <v>250</v>
      </c>
      <c r="D24" s="14"/>
      <c r="E24" s="57"/>
      <c r="F24" s="57"/>
      <c r="G24" s="57"/>
      <c r="H24" s="57"/>
      <c r="I24" s="57"/>
      <c r="J24" s="57"/>
      <c r="K24" s="57"/>
      <c r="L24" s="57"/>
    </row>
    <row r="25" spans="1:12" s="3" customFormat="1" ht="17.100000000000001" customHeight="1">
      <c r="E25" s="57"/>
      <c r="F25" s="57"/>
      <c r="G25" s="57"/>
      <c r="H25" s="57"/>
      <c r="I25" s="57"/>
      <c r="J25" s="57"/>
      <c r="K25" s="57"/>
      <c r="L25" s="57"/>
    </row>
    <row r="26" spans="1:12" s="3" customFormat="1" ht="17.100000000000001" customHeight="1">
      <c r="B26" s="158" t="s">
        <v>135</v>
      </c>
      <c r="C26" s="159"/>
      <c r="D26" s="160"/>
      <c r="E26" s="57"/>
      <c r="F26" s="57"/>
      <c r="G26" s="57"/>
      <c r="H26" s="57"/>
      <c r="I26" s="57"/>
      <c r="J26" s="57"/>
      <c r="K26" s="57"/>
      <c r="L26" s="57"/>
    </row>
    <row r="27" spans="1:12" s="3" customFormat="1" ht="17.100000000000001" customHeight="1">
      <c r="B27" s="161"/>
      <c r="C27" s="162"/>
      <c r="D27" s="163"/>
      <c r="E27" s="57"/>
      <c r="F27" s="57"/>
      <c r="G27" s="57"/>
      <c r="H27" s="57"/>
      <c r="I27" s="57"/>
      <c r="J27" s="57"/>
      <c r="K27" s="57"/>
      <c r="L27" s="57"/>
    </row>
    <row r="28" spans="1:12" s="3" customFormat="1" ht="17.100000000000001" customHeight="1">
      <c r="B28" s="161"/>
      <c r="C28" s="162"/>
      <c r="D28" s="163"/>
      <c r="E28" s="57"/>
      <c r="F28" s="57"/>
      <c r="G28" s="57"/>
      <c r="H28" s="57"/>
      <c r="I28" s="57"/>
      <c r="J28" s="57"/>
      <c r="K28" s="57"/>
      <c r="L28" s="57"/>
    </row>
    <row r="29" spans="1:12" s="3" customFormat="1" ht="17.100000000000001" customHeight="1">
      <c r="B29" s="161"/>
      <c r="C29" s="162"/>
      <c r="D29" s="163"/>
      <c r="E29" s="57"/>
      <c r="F29" s="57"/>
      <c r="G29" s="57"/>
      <c r="H29" s="57"/>
      <c r="I29" s="57"/>
      <c r="J29" s="57"/>
      <c r="K29" s="57"/>
      <c r="L29" s="57"/>
    </row>
    <row r="30" spans="1:12" s="3" customFormat="1" ht="17.100000000000001" customHeight="1">
      <c r="B30" s="161"/>
      <c r="C30" s="162"/>
      <c r="D30" s="163"/>
      <c r="E30" s="57"/>
      <c r="F30" s="57"/>
      <c r="G30" s="57"/>
      <c r="H30" s="57"/>
      <c r="I30" s="57"/>
      <c r="J30" s="57"/>
      <c r="K30" s="57"/>
      <c r="L30" s="57"/>
    </row>
    <row r="31" spans="1:12" s="3" customFormat="1" ht="17.100000000000001" customHeight="1">
      <c r="B31" s="161"/>
      <c r="C31" s="162"/>
      <c r="D31" s="163"/>
      <c r="E31" s="57"/>
      <c r="F31" s="57"/>
      <c r="G31" s="57"/>
      <c r="H31" s="57"/>
      <c r="I31" s="57"/>
      <c r="J31" s="57"/>
      <c r="K31" s="57"/>
      <c r="L31" s="57"/>
    </row>
    <row r="32" spans="1:12" s="3" customFormat="1" ht="17.100000000000001" customHeight="1">
      <c r="B32" s="164"/>
      <c r="C32" s="165"/>
      <c r="D32" s="166"/>
      <c r="E32" s="57"/>
      <c r="F32" s="57"/>
      <c r="G32" s="57"/>
      <c r="H32" s="57"/>
      <c r="I32" s="57"/>
      <c r="J32" s="57"/>
      <c r="K32" s="57"/>
      <c r="L32" s="57"/>
    </row>
  </sheetData>
  <mergeCells count="27">
    <mergeCell ref="A23:A24"/>
    <mergeCell ref="B26:D32"/>
    <mergeCell ref="C5:D5"/>
    <mergeCell ref="C6:D6"/>
    <mergeCell ref="E16:F16"/>
    <mergeCell ref="E8:F8"/>
    <mergeCell ref="E9:F9"/>
    <mergeCell ref="E10:F10"/>
    <mergeCell ref="E17:F17"/>
    <mergeCell ref="E18:F18"/>
    <mergeCell ref="F5:L5"/>
    <mergeCell ref="E7:L7"/>
    <mergeCell ref="E12:L12"/>
    <mergeCell ref="E21:F21"/>
    <mergeCell ref="E19:F19"/>
    <mergeCell ref="E20:F20"/>
    <mergeCell ref="B1:D1"/>
    <mergeCell ref="B2:D2"/>
    <mergeCell ref="E1:L1"/>
    <mergeCell ref="E2:L2"/>
    <mergeCell ref="G4:L4"/>
    <mergeCell ref="B17:B18"/>
    <mergeCell ref="C17:C18"/>
    <mergeCell ref="D17:D18"/>
    <mergeCell ref="B19:B20"/>
    <mergeCell ref="C19:C20"/>
    <mergeCell ref="D19:D2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4"/>
  <sheetViews>
    <sheetView view="pageLayout" topLeftCell="A4" workbookViewId="0">
      <selection activeCell="B25" sqref="B25:D3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7" bestFit="1" customWidth="1"/>
    <col min="6" max="6" width="11.140625" style="57" bestFit="1" customWidth="1"/>
    <col min="7" max="11" width="19.5703125" style="57" customWidth="1"/>
    <col min="12" max="12" width="17.28515625" customWidth="1"/>
  </cols>
  <sheetData>
    <row r="1" spans="1:12" s="57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1:12" s="57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1:12" s="57" customFormat="1" ht="17.100000000000001" customHeight="1" thickBot="1"/>
    <row r="4" spans="1:12" s="57" customFormat="1" ht="17.100000000000001" customHeight="1" thickBot="1">
      <c r="A4" s="56">
        <v>3</v>
      </c>
      <c r="B4" s="4" t="str">
        <f>"MATERIEL N°" &amp;$A$4</f>
        <v>MATERIEL N°3</v>
      </c>
      <c r="C4" s="58" t="s">
        <v>11</v>
      </c>
      <c r="D4" s="58"/>
      <c r="E4" s="66" t="str">
        <f>"MATERIEL N°" &amp;$A$4</f>
        <v>MATERIEL N°3</v>
      </c>
      <c r="F4" s="58" t="s">
        <v>11</v>
      </c>
      <c r="G4" s="149"/>
      <c r="H4" s="150"/>
      <c r="I4" s="150"/>
      <c r="J4" s="150"/>
      <c r="K4" s="150"/>
      <c r="L4" s="151"/>
    </row>
    <row r="5" spans="1:12" s="57" customFormat="1" ht="17.100000000000001" customHeight="1">
      <c r="B5" s="58" t="s">
        <v>0</v>
      </c>
      <c r="C5" s="142" t="s">
        <v>129</v>
      </c>
      <c r="D5" s="142"/>
      <c r="E5" s="65" t="s">
        <v>0</v>
      </c>
      <c r="F5" s="135" t="str">
        <f>C5</f>
        <v>IMPRIMANTE DEPARTEMENTALE A4 N&amp;B 40ppm</v>
      </c>
      <c r="G5" s="136"/>
      <c r="H5" s="136"/>
      <c r="I5" s="136"/>
      <c r="J5" s="136"/>
      <c r="K5" s="136"/>
      <c r="L5" s="136"/>
    </row>
    <row r="6" spans="1:12" s="57" customFormat="1" ht="17.100000000000001" customHeight="1">
      <c r="B6" s="58" t="s">
        <v>1</v>
      </c>
      <c r="C6" s="154">
        <v>1</v>
      </c>
      <c r="D6" s="155"/>
      <c r="E6" s="59"/>
      <c r="F6" s="59"/>
      <c r="G6" s="59"/>
    </row>
    <row r="7" spans="1:12" s="57" customFormat="1" ht="17.100000000000001" customHeight="1">
      <c r="E7" s="146" t="s">
        <v>80</v>
      </c>
      <c r="F7" s="147"/>
      <c r="G7" s="147"/>
      <c r="H7" s="147"/>
      <c r="I7" s="147"/>
      <c r="J7" s="147"/>
      <c r="K7" s="147"/>
      <c r="L7" s="148"/>
    </row>
    <row r="8" spans="1:12" s="57" customFormat="1" ht="17.100000000000001" customHeight="1">
      <c r="B8" s="16" t="s">
        <v>9</v>
      </c>
      <c r="C8" s="103" t="s">
        <v>7</v>
      </c>
      <c r="D8" s="103" t="s">
        <v>8</v>
      </c>
      <c r="E8" s="152" t="s">
        <v>29</v>
      </c>
      <c r="F8" s="153"/>
      <c r="G8" s="63" t="s">
        <v>130</v>
      </c>
      <c r="H8" s="63" t="str">
        <f>Accueil!$B$13</f>
        <v>-</v>
      </c>
      <c r="I8" s="63" t="str">
        <f>Accueil!$C$13</f>
        <v>-</v>
      </c>
      <c r="J8" s="63" t="str">
        <f>Accueil!$D$13</f>
        <v>-</v>
      </c>
      <c r="K8" s="63" t="str">
        <f>Accueil!$E$13</f>
        <v>-</v>
      </c>
      <c r="L8" s="63" t="str">
        <f>Accueil!$F$13</f>
        <v>LOA 20 Trimestres</v>
      </c>
    </row>
    <row r="9" spans="1:12" s="57" customFormat="1" ht="17.100000000000001" customHeight="1">
      <c r="B9" s="58" t="s">
        <v>3</v>
      </c>
      <c r="C9" s="102">
        <v>40</v>
      </c>
      <c r="D9" s="102"/>
      <c r="E9" s="132" t="str">
        <f>"Matériel n°" &amp;$A$4</f>
        <v>Matériel n°3</v>
      </c>
      <c r="F9" s="134"/>
      <c r="G9" s="102"/>
      <c r="H9" s="100"/>
      <c r="I9" s="102"/>
      <c r="J9" s="102"/>
      <c r="K9" s="102"/>
      <c r="L9" s="102"/>
    </row>
    <row r="10" spans="1:12" s="57" customFormat="1" ht="17.100000000000001" customHeight="1">
      <c r="B10" s="58" t="s">
        <v>19</v>
      </c>
      <c r="C10" s="102">
        <v>512</v>
      </c>
      <c r="D10" s="102"/>
      <c r="E10" s="132" t="s">
        <v>30</v>
      </c>
      <c r="F10" s="134"/>
      <c r="G10" s="102"/>
      <c r="H10" s="100"/>
      <c r="I10" s="102"/>
      <c r="J10" s="102"/>
      <c r="K10" s="102"/>
      <c r="L10" s="102"/>
    </row>
    <row r="11" spans="1:12" s="57" customFormat="1" ht="17.100000000000001" customHeight="1">
      <c r="B11" s="58" t="s">
        <v>68</v>
      </c>
      <c r="C11" s="102">
        <v>500</v>
      </c>
      <c r="D11" s="102"/>
      <c r="E11" s="132" t="s">
        <v>77</v>
      </c>
      <c r="F11" s="134"/>
      <c r="G11" s="106"/>
      <c r="H11" s="104"/>
      <c r="I11" s="106"/>
      <c r="J11" s="106"/>
      <c r="K11" s="106"/>
      <c r="L11" s="106"/>
    </row>
    <row r="12" spans="1:12" s="57" customFormat="1" ht="17.100000000000001" customHeight="1">
      <c r="B12" s="58" t="s">
        <v>4</v>
      </c>
      <c r="C12" s="102">
        <v>50</v>
      </c>
      <c r="D12" s="102"/>
      <c r="E12" s="2"/>
      <c r="F12" s="2"/>
      <c r="G12" s="2"/>
      <c r="H12" s="2"/>
      <c r="I12" s="2"/>
      <c r="J12" s="2"/>
      <c r="K12" s="2"/>
      <c r="L12" s="2"/>
    </row>
    <row r="13" spans="1:12" s="57" customFormat="1" ht="17.100000000000001" customHeight="1">
      <c r="B13" s="58" t="s">
        <v>5</v>
      </c>
      <c r="C13" s="102">
        <v>1050</v>
      </c>
      <c r="D13" s="102"/>
      <c r="E13" s="145" t="s">
        <v>81</v>
      </c>
      <c r="F13" s="145"/>
      <c r="G13" s="145"/>
      <c r="H13" s="145"/>
      <c r="I13" s="145"/>
      <c r="J13" s="145"/>
      <c r="K13" s="145"/>
      <c r="L13" s="145"/>
    </row>
    <row r="14" spans="1:12" s="57" customFormat="1" ht="17.100000000000001" customHeight="1">
      <c r="E14" s="63" t="s">
        <v>31</v>
      </c>
      <c r="F14" s="63" t="s">
        <v>32</v>
      </c>
      <c r="G14" s="63" t="s">
        <v>130</v>
      </c>
      <c r="H14" s="63" t="str">
        <f>Accueil!$B$13</f>
        <v>-</v>
      </c>
      <c r="I14" s="63" t="str">
        <f>Accueil!$C$13</f>
        <v>-</v>
      </c>
      <c r="J14" s="63" t="str">
        <f>Accueil!$D$13</f>
        <v>-</v>
      </c>
      <c r="K14" s="63" t="str">
        <f>Accueil!$E$13</f>
        <v>-</v>
      </c>
      <c r="L14" s="63" t="str">
        <f>Accueil!$F$13</f>
        <v>LOA 20 Trimestres</v>
      </c>
    </row>
    <row r="15" spans="1:12" s="57" customFormat="1" ht="17.100000000000001" customHeight="1">
      <c r="B15" s="16" t="s">
        <v>6</v>
      </c>
      <c r="C15" s="103" t="s">
        <v>12</v>
      </c>
      <c r="D15" s="103" t="s">
        <v>8</v>
      </c>
      <c r="E15" s="100" t="str">
        <f>"Matériel n°" &amp;$A$4</f>
        <v>Matériel n°3</v>
      </c>
      <c r="F15" s="102">
        <f>C6</f>
        <v>1</v>
      </c>
      <c r="G15" s="102"/>
      <c r="H15" s="102"/>
      <c r="I15" s="102"/>
      <c r="J15" s="102"/>
      <c r="K15" s="102"/>
      <c r="L15" s="102"/>
    </row>
    <row r="16" spans="1:12" s="57" customFormat="1" ht="17.100000000000001" customHeight="1">
      <c r="B16" s="167" t="s">
        <v>90</v>
      </c>
      <c r="C16" s="169" t="s">
        <v>133</v>
      </c>
      <c r="D16" s="171"/>
      <c r="E16" s="100" t="s">
        <v>30</v>
      </c>
      <c r="F16" s="102">
        <v>3</v>
      </c>
      <c r="G16" s="102"/>
      <c r="H16" s="102"/>
      <c r="I16" s="102"/>
      <c r="J16" s="102"/>
      <c r="K16" s="102"/>
      <c r="L16" s="102"/>
    </row>
    <row r="17" spans="1:12" s="57" customFormat="1" ht="17.100000000000001" customHeight="1">
      <c r="B17" s="168"/>
      <c r="C17" s="170"/>
      <c r="D17" s="172"/>
      <c r="E17" s="104" t="s">
        <v>77</v>
      </c>
      <c r="F17" s="106">
        <v>0</v>
      </c>
      <c r="G17" s="105"/>
      <c r="H17" s="106"/>
      <c r="I17" s="106"/>
      <c r="J17" s="106"/>
      <c r="K17" s="106"/>
      <c r="L17" s="106"/>
    </row>
    <row r="18" spans="1:12" s="57" customFormat="1" ht="17.100000000000001" customHeight="1">
      <c r="B18" s="167" t="s">
        <v>120</v>
      </c>
      <c r="C18" s="169" t="s">
        <v>133</v>
      </c>
      <c r="D18" s="171"/>
      <c r="E18" s="145" t="s">
        <v>34</v>
      </c>
      <c r="F18" s="145"/>
      <c r="G18" s="101"/>
      <c r="H18" s="61"/>
      <c r="I18" s="61"/>
      <c r="J18" s="61"/>
      <c r="K18" s="61"/>
      <c r="L18" s="61"/>
    </row>
    <row r="19" spans="1:12" s="57" customFormat="1" ht="17.100000000000001" customHeight="1">
      <c r="B19" s="168"/>
      <c r="C19" s="170"/>
      <c r="D19" s="172"/>
      <c r="E19" s="145" t="str">
        <f>IF(Accueil!$B$12="Oui","SOMME DES LOYERS LOA 4 T","-")</f>
        <v>-</v>
      </c>
      <c r="F19" s="145"/>
      <c r="G19" s="64"/>
      <c r="H19" s="102"/>
      <c r="I19" s="61"/>
      <c r="J19" s="61"/>
      <c r="K19" s="61"/>
      <c r="L19" s="61"/>
    </row>
    <row r="20" spans="1:12" s="57" customFormat="1" ht="17.100000000000001" customHeight="1">
      <c r="E20" s="145" t="str">
        <f>IF(Accueil!$C$12="Oui","SOMME DES LOYERS LOA 8 T","-")</f>
        <v>-</v>
      </c>
      <c r="F20" s="145"/>
      <c r="G20" s="64"/>
      <c r="H20" s="61"/>
      <c r="I20" s="102"/>
      <c r="J20" s="61"/>
      <c r="K20" s="61"/>
      <c r="L20" s="61"/>
    </row>
    <row r="21" spans="1:12" s="57" customFormat="1" ht="17.100000000000001" customHeight="1">
      <c r="B21" s="16" t="s">
        <v>10</v>
      </c>
      <c r="C21" s="103" t="s">
        <v>7</v>
      </c>
      <c r="D21" s="103" t="s">
        <v>8</v>
      </c>
      <c r="E21" s="145" t="str">
        <f>IF(Accueil!$D$12="Oui","SOMME DES LOYERS LOA 12 T","-")</f>
        <v>-</v>
      </c>
      <c r="F21" s="145"/>
      <c r="G21" s="64"/>
      <c r="H21" s="61"/>
      <c r="I21" s="61"/>
      <c r="J21" s="102"/>
      <c r="K21" s="61"/>
      <c r="L21" s="61"/>
    </row>
    <row r="22" spans="1:12" s="57" customFormat="1" ht="17.100000000000001" customHeight="1">
      <c r="A22" s="156" t="s">
        <v>13</v>
      </c>
      <c r="B22" s="58" t="s">
        <v>21</v>
      </c>
      <c r="C22" s="102">
        <v>500</v>
      </c>
      <c r="D22" s="102"/>
      <c r="E22" s="145" t="str">
        <f>IF(Accueil!$E$12="Oui","SOMME DES LOYERS LOA 16 T","-")</f>
        <v>-</v>
      </c>
      <c r="F22" s="145"/>
      <c r="G22" s="64"/>
      <c r="H22" s="61"/>
      <c r="I22" s="61"/>
      <c r="J22" s="61"/>
      <c r="K22" s="62"/>
      <c r="L22" s="61"/>
    </row>
    <row r="23" spans="1:12" s="57" customFormat="1" ht="17.100000000000001" customHeight="1">
      <c r="A23" s="157"/>
      <c r="B23" s="60" t="s">
        <v>14</v>
      </c>
      <c r="C23" s="102">
        <v>500</v>
      </c>
      <c r="D23" s="102"/>
      <c r="E23" s="145" t="str">
        <f>IF(Accueil!$F$12="Oui","SOMME DES LOYERS LOA 20 T","-")</f>
        <v>SOMME DES LOYERS LOA 20 T</v>
      </c>
      <c r="F23" s="145"/>
      <c r="G23" s="64"/>
      <c r="H23" s="61"/>
      <c r="I23" s="61"/>
      <c r="J23" s="61"/>
      <c r="K23" s="61"/>
      <c r="L23" s="100"/>
    </row>
    <row r="24" spans="1:12" s="57" customFormat="1" ht="17.100000000000001" customHeight="1"/>
    <row r="25" spans="1:12" s="57" customFormat="1" ht="17.100000000000001" customHeight="1">
      <c r="B25" s="158" t="s">
        <v>141</v>
      </c>
      <c r="C25" s="159"/>
      <c r="D25" s="160"/>
    </row>
    <row r="26" spans="1:12" s="57" customFormat="1" ht="17.100000000000001" customHeight="1">
      <c r="B26" s="161"/>
      <c r="C26" s="162"/>
      <c r="D26" s="163"/>
    </row>
    <row r="27" spans="1:12" s="57" customFormat="1" ht="17.100000000000001" customHeight="1">
      <c r="B27" s="161"/>
      <c r="C27" s="162"/>
      <c r="D27" s="163"/>
    </row>
    <row r="28" spans="1:12" s="57" customFormat="1" ht="17.100000000000001" customHeight="1">
      <c r="B28" s="161"/>
      <c r="C28" s="162"/>
      <c r="D28" s="163"/>
    </row>
    <row r="29" spans="1:12" s="57" customFormat="1" ht="17.100000000000001" customHeight="1">
      <c r="B29" s="161"/>
      <c r="C29" s="162"/>
      <c r="D29" s="163"/>
    </row>
    <row r="30" spans="1:12" s="57" customFormat="1" ht="17.100000000000001" customHeight="1">
      <c r="B30" s="161"/>
      <c r="C30" s="162"/>
      <c r="D30" s="163"/>
    </row>
    <row r="31" spans="1:12" s="57" customFormat="1" ht="17.100000000000001" customHeight="1">
      <c r="B31" s="161"/>
      <c r="C31" s="162"/>
      <c r="D31" s="163"/>
    </row>
    <row r="32" spans="1:12" s="57" customFormat="1" ht="17.100000000000001" customHeight="1">
      <c r="B32" s="164"/>
      <c r="C32" s="165"/>
      <c r="D32" s="166"/>
    </row>
    <row r="33" spans="12:12">
      <c r="L33" s="57"/>
    </row>
    <row r="34" spans="12:12">
      <c r="L34" s="57"/>
    </row>
  </sheetData>
  <mergeCells count="28">
    <mergeCell ref="E22:F22"/>
    <mergeCell ref="E23:F23"/>
    <mergeCell ref="A22:A23"/>
    <mergeCell ref="B25:D32"/>
    <mergeCell ref="B16:B17"/>
    <mergeCell ref="C16:C17"/>
    <mergeCell ref="D16:D17"/>
    <mergeCell ref="E18:F18"/>
    <mergeCell ref="E19:F19"/>
    <mergeCell ref="B18:B19"/>
    <mergeCell ref="C18:C19"/>
    <mergeCell ref="D18:D19"/>
    <mergeCell ref="E20:F20"/>
    <mergeCell ref="E21:F21"/>
    <mergeCell ref="E13:L13"/>
    <mergeCell ref="B1:D1"/>
    <mergeCell ref="E1:L1"/>
    <mergeCell ref="B2:D2"/>
    <mergeCell ref="E2:L2"/>
    <mergeCell ref="G4:L4"/>
    <mergeCell ref="C5:D5"/>
    <mergeCell ref="F5:L5"/>
    <mergeCell ref="C6:D6"/>
    <mergeCell ref="E7:L7"/>
    <mergeCell ref="E8:F8"/>
    <mergeCell ref="E9:F9"/>
    <mergeCell ref="E10:F10"/>
    <mergeCell ref="E11:F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2"/>
  <sheetViews>
    <sheetView view="pageLayout" topLeftCell="A4" workbookViewId="0">
      <selection activeCell="C6" sqref="C6:D6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7" bestFit="1" customWidth="1"/>
    <col min="6" max="6" width="11.140625" style="57" bestFit="1" customWidth="1"/>
    <col min="7" max="11" width="19.5703125" style="57" customWidth="1"/>
    <col min="12" max="12" width="17.42578125" customWidth="1"/>
  </cols>
  <sheetData>
    <row r="1" spans="1:12" s="3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1:12" s="3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1:12" s="3" customFormat="1" ht="17.100000000000001" customHeight="1" thickBot="1">
      <c r="E3" s="57"/>
      <c r="F3" s="57"/>
      <c r="G3" s="57"/>
      <c r="H3" s="57"/>
      <c r="I3" s="57"/>
      <c r="J3" s="57"/>
      <c r="K3" s="57"/>
      <c r="L3" s="57"/>
    </row>
    <row r="4" spans="1:12" s="3" customFormat="1" ht="17.100000000000001" customHeight="1" thickBot="1">
      <c r="A4" s="56">
        <v>4</v>
      </c>
      <c r="B4" s="4" t="str">
        <f>"MATERIEL N°" &amp;$A$4</f>
        <v>MATERIEL N°4</v>
      </c>
      <c r="C4" s="5" t="s">
        <v>11</v>
      </c>
      <c r="D4" s="5"/>
      <c r="E4" s="66" t="str">
        <f>"MATERIEL N°" &amp;$A$4</f>
        <v>MATERIEL N°4</v>
      </c>
      <c r="F4" s="58" t="s">
        <v>11</v>
      </c>
      <c r="G4" s="149"/>
      <c r="H4" s="150"/>
      <c r="I4" s="150"/>
      <c r="J4" s="150"/>
      <c r="K4" s="150"/>
      <c r="L4" s="151"/>
    </row>
    <row r="5" spans="1:12" s="3" customFormat="1" ht="17.100000000000001" customHeight="1">
      <c r="B5" s="5" t="s">
        <v>0</v>
      </c>
      <c r="C5" s="142" t="s">
        <v>69</v>
      </c>
      <c r="D5" s="142"/>
      <c r="E5" s="65" t="s">
        <v>0</v>
      </c>
      <c r="F5" s="135" t="str">
        <f>C5</f>
        <v>MFP LOCAL A4 N&amp;B</v>
      </c>
      <c r="G5" s="136"/>
      <c r="H5" s="136"/>
      <c r="I5" s="136"/>
      <c r="J5" s="136"/>
      <c r="K5" s="136"/>
      <c r="L5" s="136"/>
    </row>
    <row r="6" spans="1:12" s="3" customFormat="1" ht="17.100000000000001" customHeight="1">
      <c r="B6" s="5" t="s">
        <v>1</v>
      </c>
      <c r="C6" s="154">
        <v>1</v>
      </c>
      <c r="D6" s="155"/>
      <c r="E6" s="59"/>
      <c r="F6" s="59"/>
      <c r="G6" s="59"/>
      <c r="H6" s="57"/>
      <c r="I6" s="57"/>
      <c r="J6" s="57"/>
      <c r="K6" s="57"/>
      <c r="L6" s="57"/>
    </row>
    <row r="7" spans="1:12" s="3" customFormat="1" ht="17.100000000000001" customHeight="1">
      <c r="E7" s="146" t="s">
        <v>80</v>
      </c>
      <c r="F7" s="147"/>
      <c r="G7" s="147"/>
      <c r="H7" s="147"/>
      <c r="I7" s="147"/>
      <c r="J7" s="147"/>
      <c r="K7" s="147"/>
      <c r="L7" s="148"/>
    </row>
    <row r="8" spans="1:12" s="3" customFormat="1" ht="17.100000000000001" customHeight="1">
      <c r="B8" s="16" t="s">
        <v>9</v>
      </c>
      <c r="C8" s="50" t="s">
        <v>7</v>
      </c>
      <c r="D8" s="50" t="s">
        <v>8</v>
      </c>
      <c r="E8" s="152" t="s">
        <v>29</v>
      </c>
      <c r="F8" s="153"/>
      <c r="G8" s="63" t="s">
        <v>130</v>
      </c>
      <c r="H8" s="63" t="str">
        <f>Accueil!$B$13</f>
        <v>-</v>
      </c>
      <c r="I8" s="63" t="str">
        <f>Accueil!$C$13</f>
        <v>-</v>
      </c>
      <c r="J8" s="63" t="str">
        <f>Accueil!$D$13</f>
        <v>-</v>
      </c>
      <c r="K8" s="63" t="str">
        <f>Accueil!$E$13</f>
        <v>-</v>
      </c>
      <c r="L8" s="63" t="str">
        <f>Accueil!$F$13</f>
        <v>LOA 20 Trimestres</v>
      </c>
    </row>
    <row r="9" spans="1:12" s="3" customFormat="1" ht="17.100000000000001" customHeight="1">
      <c r="B9" s="17" t="s">
        <v>3</v>
      </c>
      <c r="C9" s="40">
        <v>25</v>
      </c>
      <c r="D9" s="40"/>
      <c r="E9" s="132" t="str">
        <f>"Matériel n°" &amp;$A$4</f>
        <v>Matériel n°4</v>
      </c>
      <c r="F9" s="134"/>
      <c r="G9" s="87"/>
      <c r="H9" s="85"/>
      <c r="I9" s="87"/>
      <c r="J9" s="87"/>
      <c r="K9" s="87"/>
      <c r="L9" s="87"/>
    </row>
    <row r="10" spans="1:12" s="3" customFormat="1" ht="17.100000000000001" customHeight="1">
      <c r="B10" s="5" t="s">
        <v>20</v>
      </c>
      <c r="C10" s="40">
        <v>20</v>
      </c>
      <c r="D10" s="40"/>
      <c r="E10" s="132" t="s">
        <v>30</v>
      </c>
      <c r="F10" s="134"/>
      <c r="G10" s="87"/>
      <c r="H10" s="85"/>
      <c r="I10" s="87"/>
      <c r="J10" s="87"/>
      <c r="K10" s="87"/>
      <c r="L10" s="87"/>
    </row>
    <row r="11" spans="1:12" s="3" customFormat="1" ht="17.100000000000001" customHeight="1">
      <c r="B11" s="5" t="s">
        <v>19</v>
      </c>
      <c r="C11" s="40">
        <v>512</v>
      </c>
      <c r="D11" s="39"/>
      <c r="E11" s="132" t="s">
        <v>72</v>
      </c>
      <c r="F11" s="134"/>
      <c r="G11" s="87"/>
      <c r="H11" s="85"/>
      <c r="I11" s="87"/>
      <c r="J11" s="87"/>
      <c r="K11" s="87"/>
      <c r="L11" s="87"/>
    </row>
    <row r="12" spans="1:12" s="3" customFormat="1" ht="17.100000000000001" customHeight="1">
      <c r="B12" s="5" t="s">
        <v>21</v>
      </c>
      <c r="C12" s="40">
        <v>250</v>
      </c>
      <c r="D12" s="40"/>
      <c r="E12" s="132" t="s">
        <v>77</v>
      </c>
      <c r="F12" s="134"/>
      <c r="G12" s="87"/>
      <c r="H12" s="85"/>
      <c r="I12" s="87"/>
      <c r="J12" s="87"/>
      <c r="K12" s="87"/>
      <c r="L12" s="87"/>
    </row>
    <row r="13" spans="1:12" s="3" customFormat="1" ht="17.100000000000001" customHeight="1">
      <c r="B13" s="5" t="s">
        <v>4</v>
      </c>
      <c r="C13" s="40">
        <v>50</v>
      </c>
      <c r="D13" s="40"/>
      <c r="E13" s="90"/>
      <c r="F13" s="90"/>
      <c r="G13" s="90"/>
      <c r="H13" s="90"/>
      <c r="I13" s="90"/>
      <c r="J13" s="90"/>
      <c r="K13" s="90"/>
      <c r="L13" s="90"/>
    </row>
    <row r="14" spans="1:12" s="3" customFormat="1" ht="17.100000000000001" customHeight="1">
      <c r="B14" s="5" t="s">
        <v>5</v>
      </c>
      <c r="C14" s="40">
        <v>300</v>
      </c>
      <c r="D14" s="40"/>
      <c r="E14" s="145" t="s">
        <v>81</v>
      </c>
      <c r="F14" s="145"/>
      <c r="G14" s="145"/>
      <c r="H14" s="145"/>
      <c r="I14" s="145"/>
      <c r="J14" s="145"/>
      <c r="K14" s="145"/>
      <c r="L14" s="145"/>
    </row>
    <row r="15" spans="1:12" s="3" customFormat="1" ht="17.100000000000001" customHeight="1">
      <c r="E15" s="63" t="s">
        <v>31</v>
      </c>
      <c r="F15" s="63" t="s">
        <v>32</v>
      </c>
      <c r="G15" s="63" t="s">
        <v>130</v>
      </c>
      <c r="H15" s="63" t="str">
        <f>Accueil!$B$13</f>
        <v>-</v>
      </c>
      <c r="I15" s="63" t="str">
        <f>Accueil!$C$13</f>
        <v>-</v>
      </c>
      <c r="J15" s="63" t="str">
        <f>Accueil!$D$13</f>
        <v>-</v>
      </c>
      <c r="K15" s="63" t="str">
        <f>Accueil!$E$13</f>
        <v>-</v>
      </c>
      <c r="L15" s="63" t="str">
        <f>Accueil!$F$13</f>
        <v>LOA 20 Trimestres</v>
      </c>
    </row>
    <row r="16" spans="1:12" s="3" customFormat="1" ht="17.100000000000001" customHeight="1">
      <c r="B16" s="16" t="s">
        <v>6</v>
      </c>
      <c r="C16" s="83" t="s">
        <v>12</v>
      </c>
      <c r="D16" s="83" t="s">
        <v>8</v>
      </c>
      <c r="E16" s="85" t="str">
        <f>"Matériel n°" &amp;$A$4</f>
        <v>Matériel n°4</v>
      </c>
      <c r="F16" s="87">
        <f>C6</f>
        <v>1</v>
      </c>
      <c r="G16" s="87"/>
      <c r="H16" s="87"/>
      <c r="I16" s="87"/>
      <c r="J16" s="87"/>
      <c r="K16" s="87"/>
      <c r="L16" s="87"/>
    </row>
    <row r="17" spans="1:12" s="3" customFormat="1" ht="17.100000000000001" customHeight="1">
      <c r="B17" s="167" t="s">
        <v>90</v>
      </c>
      <c r="C17" s="169" t="s">
        <v>133</v>
      </c>
      <c r="D17" s="171"/>
      <c r="E17" s="85" t="s">
        <v>30</v>
      </c>
      <c r="F17" s="87">
        <v>3</v>
      </c>
      <c r="G17" s="87"/>
      <c r="H17" s="87"/>
      <c r="I17" s="87"/>
      <c r="J17" s="87"/>
      <c r="K17" s="87"/>
      <c r="L17" s="87"/>
    </row>
    <row r="18" spans="1:12" s="3" customFormat="1" ht="17.100000000000001" customHeight="1">
      <c r="B18" s="168"/>
      <c r="C18" s="170"/>
      <c r="D18" s="172"/>
      <c r="E18" s="85" t="s">
        <v>72</v>
      </c>
      <c r="F18" s="87">
        <v>0</v>
      </c>
      <c r="G18" s="87"/>
      <c r="H18" s="87"/>
      <c r="I18" s="87"/>
      <c r="J18" s="87"/>
      <c r="K18" s="87"/>
      <c r="L18" s="87"/>
    </row>
    <row r="19" spans="1:12" s="3" customFormat="1" ht="17.100000000000001" customHeight="1">
      <c r="B19" s="167" t="s">
        <v>120</v>
      </c>
      <c r="C19" s="169" t="s">
        <v>133</v>
      </c>
      <c r="D19" s="171"/>
      <c r="E19" s="85" t="s">
        <v>77</v>
      </c>
      <c r="F19" s="87">
        <v>0</v>
      </c>
      <c r="G19" s="87"/>
      <c r="H19" s="87"/>
      <c r="I19" s="87"/>
      <c r="J19" s="87"/>
      <c r="K19" s="87"/>
      <c r="L19" s="87"/>
    </row>
    <row r="20" spans="1:12" s="3" customFormat="1" ht="17.100000000000001" customHeight="1">
      <c r="B20" s="168"/>
      <c r="C20" s="170"/>
      <c r="D20" s="172"/>
      <c r="E20" s="146" t="s">
        <v>34</v>
      </c>
      <c r="F20" s="148"/>
      <c r="G20" s="86"/>
      <c r="H20" s="61"/>
      <c r="I20" s="61"/>
      <c r="J20" s="61"/>
      <c r="K20" s="61"/>
      <c r="L20" s="61"/>
    </row>
    <row r="21" spans="1:12" s="3" customFormat="1" ht="17.100000000000001" customHeight="1">
      <c r="E21" s="146" t="str">
        <f>IF(Accueil!$B$12="Oui","SOMME DES LOYERS LOA 4 T","-")</f>
        <v>-</v>
      </c>
      <c r="F21" s="148"/>
      <c r="G21" s="64"/>
      <c r="H21" s="87"/>
      <c r="I21" s="61"/>
      <c r="J21" s="61"/>
      <c r="K21" s="61"/>
      <c r="L21" s="61"/>
    </row>
    <row r="22" spans="1:12" s="3" customFormat="1" ht="17.100000000000001" customHeight="1">
      <c r="B22" s="16" t="s">
        <v>10</v>
      </c>
      <c r="C22" s="50" t="s">
        <v>7</v>
      </c>
      <c r="D22" s="50" t="s">
        <v>8</v>
      </c>
      <c r="E22" s="146" t="str">
        <f>IF(Accueil!$C$12="Oui","SOMME DES LOYERS LOA 8 T","-")</f>
        <v>-</v>
      </c>
      <c r="F22" s="148"/>
      <c r="G22" s="64"/>
      <c r="H22" s="61"/>
      <c r="I22" s="87"/>
      <c r="J22" s="61"/>
      <c r="K22" s="61"/>
      <c r="L22" s="61"/>
    </row>
    <row r="23" spans="1:12" s="3" customFormat="1" ht="17.100000000000001" customHeight="1">
      <c r="A23" s="51" t="s">
        <v>13</v>
      </c>
      <c r="B23" s="17" t="s">
        <v>21</v>
      </c>
      <c r="C23" s="40">
        <v>250</v>
      </c>
      <c r="D23" s="40"/>
      <c r="E23" s="146" t="str">
        <f>IF(Accueil!$D$12="Oui","SOMME DES LOYERS LOA 12 T","-")</f>
        <v>-</v>
      </c>
      <c r="F23" s="148"/>
      <c r="G23" s="64"/>
      <c r="H23" s="61"/>
      <c r="I23" s="61"/>
      <c r="J23" s="87"/>
      <c r="K23" s="61"/>
      <c r="L23" s="61"/>
    </row>
    <row r="24" spans="1:12" s="3" customFormat="1" ht="17.100000000000001" customHeight="1">
      <c r="A24" s="52"/>
      <c r="B24" s="12" t="s">
        <v>14</v>
      </c>
      <c r="C24" s="13">
        <v>250</v>
      </c>
      <c r="D24" s="13"/>
      <c r="E24" s="146" t="str">
        <f>IF(Accueil!$E$12="Oui","SOMME DES LOYERS LOA 16 T","-")</f>
        <v>-</v>
      </c>
      <c r="F24" s="148"/>
      <c r="G24" s="64"/>
      <c r="H24" s="61"/>
      <c r="I24" s="61"/>
      <c r="J24" s="61"/>
      <c r="K24" s="62"/>
      <c r="L24" s="61"/>
    </row>
    <row r="25" spans="1:12" s="3" customFormat="1" ht="17.100000000000001" customHeight="1">
      <c r="A25" s="16" t="s">
        <v>71</v>
      </c>
      <c r="B25" s="11" t="s">
        <v>23</v>
      </c>
      <c r="C25" s="110" t="s">
        <v>132</v>
      </c>
      <c r="D25" s="40"/>
      <c r="E25" s="146" t="str">
        <f>IF(Accueil!$F$12="Oui","SOMME DES LOYERS LOA 20 T","-")</f>
        <v>SOMME DES LOYERS LOA 20 T</v>
      </c>
      <c r="F25" s="148"/>
      <c r="G25" s="64"/>
      <c r="H25" s="61"/>
      <c r="I25" s="61"/>
      <c r="J25" s="61"/>
      <c r="K25" s="61"/>
      <c r="L25" s="85"/>
    </row>
    <row r="26" spans="1:12" s="3" customFormat="1" ht="17.100000000000001" customHeight="1">
      <c r="A26" s="16" t="s">
        <v>75</v>
      </c>
      <c r="B26" s="11" t="s">
        <v>70</v>
      </c>
      <c r="C26" s="110" t="s">
        <v>132</v>
      </c>
      <c r="D26" s="40"/>
      <c r="E26" s="57"/>
      <c r="F26" s="57"/>
      <c r="G26" s="57"/>
      <c r="H26" s="57"/>
      <c r="I26" s="57"/>
      <c r="J26" s="57"/>
      <c r="K26" s="57"/>
      <c r="L26" s="57"/>
    </row>
    <row r="27" spans="1:12" s="3" customFormat="1" ht="17.100000000000001" customHeight="1">
      <c r="C27" s="2"/>
      <c r="D27" s="2"/>
      <c r="E27" s="57"/>
      <c r="F27" s="57"/>
      <c r="G27" s="57"/>
      <c r="H27" s="57"/>
      <c r="I27" s="57"/>
      <c r="J27" s="57"/>
      <c r="K27" s="57"/>
      <c r="L27" s="57"/>
    </row>
    <row r="28" spans="1:12" s="3" customFormat="1" ht="17.100000000000001" customHeight="1">
      <c r="B28" s="173" t="s">
        <v>24</v>
      </c>
      <c r="C28" s="159"/>
      <c r="D28" s="160"/>
      <c r="E28" s="57"/>
      <c r="F28" s="57"/>
      <c r="G28" s="57"/>
      <c r="H28" s="57"/>
      <c r="I28" s="57"/>
      <c r="J28" s="57"/>
      <c r="K28" s="57"/>
      <c r="L28" s="57"/>
    </row>
    <row r="29" spans="1:12" s="3" customFormat="1" ht="17.100000000000001" customHeight="1">
      <c r="B29" s="161"/>
      <c r="C29" s="162"/>
      <c r="D29" s="163"/>
      <c r="E29" s="57"/>
      <c r="F29" s="57"/>
      <c r="G29" s="57"/>
      <c r="H29" s="57"/>
      <c r="I29" s="57"/>
      <c r="J29" s="57"/>
      <c r="K29" s="57"/>
      <c r="L29" s="57"/>
    </row>
    <row r="30" spans="1:12" s="3" customFormat="1" ht="17.100000000000001" customHeight="1">
      <c r="B30" s="161"/>
      <c r="C30" s="162"/>
      <c r="D30" s="163"/>
      <c r="E30" s="57"/>
      <c r="F30" s="57"/>
      <c r="G30" s="57"/>
      <c r="H30" s="57"/>
      <c r="I30" s="57"/>
      <c r="J30" s="57"/>
      <c r="K30" s="57"/>
      <c r="L30" s="57"/>
    </row>
    <row r="31" spans="1:12" s="3" customFormat="1" ht="17.100000000000001" customHeight="1">
      <c r="B31" s="161"/>
      <c r="C31" s="162"/>
      <c r="D31" s="163"/>
      <c r="E31" s="57"/>
      <c r="F31" s="57"/>
      <c r="G31" s="57"/>
      <c r="H31" s="57"/>
      <c r="I31" s="57"/>
      <c r="J31" s="57"/>
      <c r="K31" s="57"/>
      <c r="L31" s="57"/>
    </row>
    <row r="32" spans="1:12" s="3" customFormat="1" ht="17.100000000000001" customHeight="1">
      <c r="B32" s="164"/>
      <c r="C32" s="165"/>
      <c r="D32" s="166"/>
      <c r="E32" s="57"/>
      <c r="F32" s="57"/>
      <c r="G32" s="57"/>
      <c r="H32" s="57"/>
      <c r="I32" s="57"/>
      <c r="J32" s="57"/>
      <c r="K32" s="57"/>
      <c r="L32" s="57"/>
    </row>
  </sheetData>
  <mergeCells count="28">
    <mergeCell ref="B17:B18"/>
    <mergeCell ref="C17:C18"/>
    <mergeCell ref="D17:D18"/>
    <mergeCell ref="B19:B20"/>
    <mergeCell ref="C19:C20"/>
    <mergeCell ref="D19:D20"/>
    <mergeCell ref="E14:L14"/>
    <mergeCell ref="E21:F21"/>
    <mergeCell ref="E22:F22"/>
    <mergeCell ref="E23:F23"/>
    <mergeCell ref="E24:F24"/>
    <mergeCell ref="E20:F20"/>
    <mergeCell ref="E25:F25"/>
    <mergeCell ref="B28:D32"/>
    <mergeCell ref="C5:D5"/>
    <mergeCell ref="C6:D6"/>
    <mergeCell ref="B1:D1"/>
    <mergeCell ref="B2:D2"/>
    <mergeCell ref="E1:L1"/>
    <mergeCell ref="E2:L2"/>
    <mergeCell ref="G4:L4"/>
    <mergeCell ref="F5:L5"/>
    <mergeCell ref="E7:L7"/>
    <mergeCell ref="E11:F11"/>
    <mergeCell ref="E12:F12"/>
    <mergeCell ref="E8:F8"/>
    <mergeCell ref="E9:F9"/>
    <mergeCell ref="E10:F1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2"/>
  <sheetViews>
    <sheetView view="pageLayout" workbookViewId="0">
      <selection activeCell="D18" sqref="D18:D19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3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1:12" s="3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1:12" s="3" customFormat="1" ht="17.100000000000001" customHeight="1" thickBot="1">
      <c r="E3" s="57"/>
      <c r="F3" s="57"/>
      <c r="G3" s="57"/>
      <c r="H3" s="57"/>
      <c r="I3" s="57"/>
      <c r="J3" s="57"/>
      <c r="K3" s="57"/>
      <c r="L3" s="57"/>
    </row>
    <row r="4" spans="1:12" s="3" customFormat="1" ht="17.100000000000001" customHeight="1" thickBot="1">
      <c r="A4" s="56">
        <v>5</v>
      </c>
      <c r="B4" s="4" t="str">
        <f>"MATERIEL N°" &amp;$A$4</f>
        <v>MATERIEL N°5</v>
      </c>
      <c r="C4" s="5" t="s">
        <v>11</v>
      </c>
      <c r="D4" s="5"/>
      <c r="E4" s="66" t="str">
        <f>"MATERIEL N°" &amp;$A$4</f>
        <v>MATERIEL N°5</v>
      </c>
      <c r="F4" s="58" t="s">
        <v>11</v>
      </c>
      <c r="G4" s="149"/>
      <c r="H4" s="150"/>
      <c r="I4" s="150"/>
      <c r="J4" s="150"/>
      <c r="K4" s="150"/>
      <c r="L4" s="151"/>
    </row>
    <row r="5" spans="1:12" s="3" customFormat="1" ht="17.100000000000001" customHeight="1">
      <c r="B5" s="5" t="s">
        <v>0</v>
      </c>
      <c r="C5" s="142" t="s">
        <v>18</v>
      </c>
      <c r="D5" s="142"/>
      <c r="E5" s="65" t="s">
        <v>0</v>
      </c>
      <c r="F5" s="135" t="str">
        <f>C5</f>
        <v>MFP LOCAL A4 COULEUR</v>
      </c>
      <c r="G5" s="136"/>
      <c r="H5" s="136"/>
      <c r="I5" s="136"/>
      <c r="J5" s="136"/>
      <c r="K5" s="136"/>
      <c r="L5" s="136"/>
    </row>
    <row r="6" spans="1:12" s="3" customFormat="1" ht="17.100000000000001" customHeight="1">
      <c r="B6" s="5" t="s">
        <v>1</v>
      </c>
      <c r="C6" s="154">
        <v>2</v>
      </c>
      <c r="D6" s="155"/>
      <c r="E6" s="59"/>
      <c r="F6" s="59"/>
      <c r="G6" s="59"/>
      <c r="H6" s="57"/>
      <c r="I6" s="57"/>
      <c r="J6" s="57"/>
      <c r="K6" s="57"/>
      <c r="L6" s="57"/>
    </row>
    <row r="7" spans="1:12" s="3" customFormat="1" ht="17.100000000000001" customHeight="1">
      <c r="E7" s="146" t="s">
        <v>80</v>
      </c>
      <c r="F7" s="147"/>
      <c r="G7" s="147"/>
      <c r="H7" s="147"/>
      <c r="I7" s="147"/>
      <c r="J7" s="147"/>
      <c r="K7" s="147"/>
      <c r="L7" s="148"/>
    </row>
    <row r="8" spans="1:12" s="3" customFormat="1" ht="17.100000000000001" customHeight="1">
      <c r="B8" s="16" t="s">
        <v>9</v>
      </c>
      <c r="C8" s="25" t="s">
        <v>7</v>
      </c>
      <c r="D8" s="25" t="s">
        <v>8</v>
      </c>
      <c r="E8" s="152" t="s">
        <v>29</v>
      </c>
      <c r="F8" s="153"/>
      <c r="G8" s="63" t="s">
        <v>130</v>
      </c>
      <c r="H8" s="63" t="str">
        <f>Accueil!$B$13</f>
        <v>-</v>
      </c>
      <c r="I8" s="63" t="str">
        <f>Accueil!$C$13</f>
        <v>-</v>
      </c>
      <c r="J8" s="63" t="str">
        <f>Accueil!$D$13</f>
        <v>-</v>
      </c>
      <c r="K8" s="63" t="str">
        <f>Accueil!$E$13</f>
        <v>-</v>
      </c>
      <c r="L8" s="63" t="str">
        <f>Accueil!$F$13</f>
        <v>LOA 20 Trimestres</v>
      </c>
    </row>
    <row r="9" spans="1:12" s="3" customFormat="1" ht="17.100000000000001" customHeight="1">
      <c r="B9" s="17" t="s">
        <v>3</v>
      </c>
      <c r="C9" s="14">
        <v>20</v>
      </c>
      <c r="D9" s="14"/>
      <c r="E9" s="132" t="str">
        <f>"Matériel n°" &amp;$A$4</f>
        <v>Matériel n°5</v>
      </c>
      <c r="F9" s="134"/>
      <c r="G9" s="87"/>
      <c r="H9" s="85"/>
      <c r="I9" s="87"/>
      <c r="J9" s="87"/>
      <c r="K9" s="87"/>
      <c r="L9" s="87"/>
    </row>
    <row r="10" spans="1:12" s="3" customFormat="1" ht="17.100000000000001" customHeight="1">
      <c r="B10" s="5" t="s">
        <v>17</v>
      </c>
      <c r="C10" s="14">
        <v>20</v>
      </c>
      <c r="D10" s="14"/>
      <c r="E10" s="132" t="s">
        <v>30</v>
      </c>
      <c r="F10" s="134"/>
      <c r="G10" s="87"/>
      <c r="H10" s="85"/>
      <c r="I10" s="87"/>
      <c r="J10" s="87"/>
      <c r="K10" s="87"/>
      <c r="L10" s="87"/>
    </row>
    <row r="11" spans="1:12" s="3" customFormat="1" ht="17.100000000000001" customHeight="1">
      <c r="B11" s="5" t="s">
        <v>20</v>
      </c>
      <c r="C11" s="14">
        <v>20</v>
      </c>
      <c r="D11" s="14"/>
      <c r="E11" s="132" t="s">
        <v>72</v>
      </c>
      <c r="F11" s="134"/>
      <c r="G11" s="87"/>
      <c r="H11" s="85"/>
      <c r="I11" s="87"/>
      <c r="J11" s="87"/>
      <c r="K11" s="87"/>
      <c r="L11" s="87"/>
    </row>
    <row r="12" spans="1:12" s="3" customFormat="1" ht="17.100000000000001" customHeight="1">
      <c r="B12" s="5" t="s">
        <v>19</v>
      </c>
      <c r="C12" s="14">
        <v>512</v>
      </c>
      <c r="D12" s="15"/>
      <c r="E12" s="132" t="s">
        <v>77</v>
      </c>
      <c r="F12" s="134"/>
      <c r="G12" s="87"/>
      <c r="H12" s="85"/>
      <c r="I12" s="87"/>
      <c r="J12" s="87"/>
      <c r="K12" s="87"/>
      <c r="L12" s="87"/>
    </row>
    <row r="13" spans="1:12" s="3" customFormat="1" ht="17.100000000000001" customHeight="1">
      <c r="B13" s="5" t="s">
        <v>21</v>
      </c>
      <c r="C13" s="14">
        <v>250</v>
      </c>
      <c r="D13" s="14"/>
      <c r="E13" s="90"/>
      <c r="F13" s="90"/>
      <c r="G13" s="90"/>
      <c r="H13" s="90"/>
      <c r="I13" s="90"/>
      <c r="J13" s="90"/>
      <c r="K13" s="90"/>
      <c r="L13" s="90"/>
    </row>
    <row r="14" spans="1:12" s="3" customFormat="1" ht="17.100000000000001" customHeight="1">
      <c r="B14" s="5" t="s">
        <v>4</v>
      </c>
      <c r="C14" s="14">
        <v>50</v>
      </c>
      <c r="D14" s="14"/>
      <c r="E14" s="145" t="s">
        <v>81</v>
      </c>
      <c r="F14" s="145"/>
      <c r="G14" s="145"/>
      <c r="H14" s="145"/>
      <c r="I14" s="145"/>
      <c r="J14" s="145"/>
      <c r="K14" s="145"/>
      <c r="L14" s="145"/>
    </row>
    <row r="15" spans="1:12" s="3" customFormat="1" ht="17.100000000000001" customHeight="1">
      <c r="B15" s="5" t="s">
        <v>5</v>
      </c>
      <c r="C15" s="14">
        <v>300</v>
      </c>
      <c r="D15" s="14"/>
      <c r="E15" s="63" t="s">
        <v>31</v>
      </c>
      <c r="F15" s="63" t="s">
        <v>32</v>
      </c>
      <c r="G15" s="63" t="s">
        <v>130</v>
      </c>
      <c r="H15" s="63" t="str">
        <f>Accueil!$B$13</f>
        <v>-</v>
      </c>
      <c r="I15" s="63" t="str">
        <f>Accueil!$C$13</f>
        <v>-</v>
      </c>
      <c r="J15" s="63" t="str">
        <f>Accueil!$D$13</f>
        <v>-</v>
      </c>
      <c r="K15" s="63" t="str">
        <f>Accueil!$E$13</f>
        <v>-</v>
      </c>
      <c r="L15" s="63" t="str">
        <f>Accueil!$F$13</f>
        <v>LOA 20 Trimestres</v>
      </c>
    </row>
    <row r="16" spans="1:12" s="3" customFormat="1" ht="17.100000000000001" customHeight="1">
      <c r="E16" s="85" t="str">
        <f>"Matériel n°" &amp;$A$4</f>
        <v>Matériel n°5</v>
      </c>
      <c r="F16" s="87">
        <f>C6</f>
        <v>2</v>
      </c>
      <c r="G16" s="87"/>
      <c r="H16" s="87"/>
      <c r="I16" s="87"/>
      <c r="J16" s="87"/>
      <c r="K16" s="87"/>
      <c r="L16" s="87"/>
    </row>
    <row r="17" spans="1:12" s="3" customFormat="1" ht="17.100000000000001" customHeight="1">
      <c r="B17" s="16" t="s">
        <v>6</v>
      </c>
      <c r="C17" s="83" t="s">
        <v>12</v>
      </c>
      <c r="D17" s="83" t="s">
        <v>8</v>
      </c>
      <c r="E17" s="85" t="s">
        <v>30</v>
      </c>
      <c r="F17" s="87">
        <v>3</v>
      </c>
      <c r="G17" s="87"/>
      <c r="H17" s="87"/>
      <c r="I17" s="87"/>
      <c r="J17" s="87"/>
      <c r="K17" s="87"/>
      <c r="L17" s="87"/>
    </row>
    <row r="18" spans="1:12" s="3" customFormat="1" ht="17.100000000000001" customHeight="1">
      <c r="B18" s="167" t="s">
        <v>90</v>
      </c>
      <c r="C18" s="169" t="s">
        <v>133</v>
      </c>
      <c r="D18" s="171"/>
      <c r="E18" s="85" t="s">
        <v>72</v>
      </c>
      <c r="F18" s="87">
        <v>0</v>
      </c>
      <c r="G18" s="87"/>
      <c r="H18" s="87"/>
      <c r="I18" s="87"/>
      <c r="J18" s="87"/>
      <c r="K18" s="87"/>
      <c r="L18" s="87"/>
    </row>
    <row r="19" spans="1:12" s="3" customFormat="1" ht="17.100000000000001" customHeight="1">
      <c r="B19" s="168"/>
      <c r="C19" s="170"/>
      <c r="D19" s="172"/>
      <c r="E19" s="85" t="s">
        <v>77</v>
      </c>
      <c r="F19" s="87">
        <v>1</v>
      </c>
      <c r="G19" s="87"/>
      <c r="H19" s="87"/>
      <c r="I19" s="87"/>
      <c r="J19" s="87"/>
      <c r="K19" s="87"/>
      <c r="L19" s="87"/>
    </row>
    <row r="20" spans="1:12" s="3" customFormat="1" ht="17.100000000000001" customHeight="1">
      <c r="B20" s="167" t="s">
        <v>120</v>
      </c>
      <c r="C20" s="169" t="s">
        <v>133</v>
      </c>
      <c r="D20" s="171"/>
      <c r="E20" s="146" t="s">
        <v>34</v>
      </c>
      <c r="F20" s="148"/>
      <c r="G20" s="86"/>
      <c r="H20" s="61"/>
      <c r="I20" s="61"/>
      <c r="J20" s="61"/>
      <c r="K20" s="61"/>
      <c r="L20" s="61"/>
    </row>
    <row r="21" spans="1:12" s="3" customFormat="1" ht="17.100000000000001" customHeight="1">
      <c r="B21" s="168"/>
      <c r="C21" s="170"/>
      <c r="D21" s="172"/>
      <c r="E21" s="146" t="str">
        <f>IF(Accueil!$B$12="Oui","SOMME DES LOYERS LOA 4 T","-")</f>
        <v>-</v>
      </c>
      <c r="F21" s="148"/>
      <c r="G21" s="64"/>
      <c r="H21" s="87"/>
      <c r="I21" s="61"/>
      <c r="J21" s="61"/>
      <c r="K21" s="61"/>
      <c r="L21" s="61"/>
    </row>
    <row r="22" spans="1:12" s="3" customFormat="1" ht="17.100000000000001" customHeight="1">
      <c r="E22" s="146" t="str">
        <f>IF(Accueil!$C$12="Oui","SOMME DES LOYERS LOA 8 T","-")</f>
        <v>-</v>
      </c>
      <c r="F22" s="148"/>
      <c r="G22" s="64"/>
      <c r="H22" s="61"/>
      <c r="I22" s="87"/>
      <c r="J22" s="61"/>
      <c r="K22" s="61"/>
      <c r="L22" s="61"/>
    </row>
    <row r="23" spans="1:12" s="3" customFormat="1" ht="17.100000000000001" customHeight="1">
      <c r="B23" s="16" t="s">
        <v>10</v>
      </c>
      <c r="C23" s="25" t="s">
        <v>7</v>
      </c>
      <c r="D23" s="25" t="s">
        <v>8</v>
      </c>
      <c r="E23" s="146" t="str">
        <f>IF(Accueil!$D$12="Oui","SOMME DES LOYERS LOA 12 T","-")</f>
        <v>-</v>
      </c>
      <c r="F23" s="148"/>
      <c r="G23" s="64"/>
      <c r="H23" s="61"/>
      <c r="I23" s="61"/>
      <c r="J23" s="87"/>
      <c r="K23" s="61"/>
      <c r="L23" s="61"/>
    </row>
    <row r="24" spans="1:12" s="3" customFormat="1" ht="17.100000000000001" customHeight="1">
      <c r="A24" s="156" t="s">
        <v>13</v>
      </c>
      <c r="B24" s="17" t="s">
        <v>21</v>
      </c>
      <c r="C24" s="14">
        <v>250</v>
      </c>
      <c r="D24" s="14"/>
      <c r="E24" s="146" t="str">
        <f>IF(Accueil!$E$12="Oui","SOMME DES LOYERS LOA 16 T","-")</f>
        <v>-</v>
      </c>
      <c r="F24" s="148"/>
      <c r="G24" s="64"/>
      <c r="H24" s="61"/>
      <c r="I24" s="61"/>
      <c r="J24" s="61"/>
      <c r="K24" s="62"/>
      <c r="L24" s="61"/>
    </row>
    <row r="25" spans="1:12" s="3" customFormat="1" ht="17.100000000000001" customHeight="1">
      <c r="A25" s="157"/>
      <c r="B25" s="12" t="s">
        <v>14</v>
      </c>
      <c r="C25" s="13">
        <v>250</v>
      </c>
      <c r="D25" s="13"/>
      <c r="E25" s="146" t="str">
        <f>IF(Accueil!$F$12="Oui","SOMME DES LOYERS LOA 20 T","-")</f>
        <v>SOMME DES LOYERS LOA 20 T</v>
      </c>
      <c r="F25" s="148"/>
      <c r="G25" s="64"/>
      <c r="H25" s="61"/>
      <c r="I25" s="61"/>
      <c r="J25" s="61"/>
      <c r="K25" s="61"/>
      <c r="L25" s="85"/>
    </row>
    <row r="26" spans="1:12" s="3" customFormat="1" ht="17.100000000000001" customHeight="1">
      <c r="A26" s="16" t="s">
        <v>71</v>
      </c>
      <c r="B26" s="11" t="s">
        <v>23</v>
      </c>
      <c r="C26" s="110" t="s">
        <v>132</v>
      </c>
      <c r="D26" s="14"/>
      <c r="E26" s="57"/>
      <c r="F26" s="57"/>
      <c r="G26" s="57"/>
      <c r="H26" s="57"/>
      <c r="I26" s="57"/>
      <c r="J26" s="57"/>
      <c r="K26" s="57"/>
      <c r="L26" s="57"/>
    </row>
    <row r="27" spans="1:12" s="3" customFormat="1" ht="17.100000000000001" customHeight="1">
      <c r="A27" s="16" t="s">
        <v>75</v>
      </c>
      <c r="B27" s="11" t="s">
        <v>70</v>
      </c>
      <c r="C27" s="110" t="s">
        <v>132</v>
      </c>
      <c r="D27" s="40"/>
      <c r="E27" s="57"/>
      <c r="F27" s="57"/>
      <c r="G27" s="57"/>
      <c r="H27" s="57"/>
      <c r="I27" s="57"/>
      <c r="J27" s="57"/>
      <c r="K27" s="57"/>
      <c r="L27" s="57"/>
    </row>
    <row r="28" spans="1:12" s="3" customFormat="1" ht="17.100000000000001" customHeight="1">
      <c r="C28" s="2"/>
      <c r="D28" s="2"/>
      <c r="E28" s="57"/>
      <c r="F28" s="57"/>
      <c r="G28" s="57"/>
      <c r="H28" s="57"/>
      <c r="I28" s="57"/>
      <c r="J28" s="57"/>
      <c r="K28" s="57"/>
      <c r="L28" s="57"/>
    </row>
    <row r="29" spans="1:12" s="3" customFormat="1" ht="17.100000000000001" customHeight="1">
      <c r="B29" s="173" t="s">
        <v>24</v>
      </c>
      <c r="C29" s="159"/>
      <c r="D29" s="160"/>
      <c r="E29" s="57"/>
      <c r="F29" s="57"/>
      <c r="G29" s="57"/>
      <c r="H29" s="57"/>
      <c r="I29" s="57"/>
      <c r="J29" s="57"/>
      <c r="K29" s="57"/>
      <c r="L29" s="57"/>
    </row>
    <row r="30" spans="1:12" s="3" customFormat="1" ht="17.100000000000001" customHeight="1">
      <c r="B30" s="161"/>
      <c r="C30" s="162"/>
      <c r="D30" s="163"/>
      <c r="E30" s="57"/>
      <c r="F30" s="57"/>
      <c r="G30" s="57"/>
      <c r="H30" s="57"/>
      <c r="I30" s="57"/>
      <c r="J30" s="57"/>
      <c r="K30" s="57"/>
      <c r="L30" s="57"/>
    </row>
    <row r="31" spans="1:12" s="3" customFormat="1" ht="17.100000000000001" customHeight="1">
      <c r="B31" s="161"/>
      <c r="C31" s="162"/>
      <c r="D31" s="163"/>
      <c r="E31" s="57"/>
      <c r="F31" s="57"/>
      <c r="G31" s="57"/>
      <c r="H31" s="57"/>
      <c r="I31" s="57"/>
      <c r="J31" s="57"/>
      <c r="K31" s="57"/>
      <c r="L31" s="57"/>
    </row>
    <row r="32" spans="1:12" s="3" customFormat="1" ht="17.100000000000001" customHeight="1">
      <c r="B32" s="164"/>
      <c r="C32" s="165"/>
      <c r="D32" s="166"/>
      <c r="E32" s="57"/>
      <c r="F32" s="57"/>
      <c r="G32" s="57"/>
      <c r="H32" s="57"/>
      <c r="I32" s="57"/>
      <c r="J32" s="57"/>
      <c r="K32" s="57"/>
      <c r="L32" s="57"/>
    </row>
  </sheetData>
  <mergeCells count="29">
    <mergeCell ref="E24:F24"/>
    <mergeCell ref="B29:D32"/>
    <mergeCell ref="C5:D5"/>
    <mergeCell ref="C6:D6"/>
    <mergeCell ref="A24:A25"/>
    <mergeCell ref="E8:F8"/>
    <mergeCell ref="E9:F9"/>
    <mergeCell ref="E10:F10"/>
    <mergeCell ref="E11:F11"/>
    <mergeCell ref="E12:F12"/>
    <mergeCell ref="E20:F20"/>
    <mergeCell ref="F5:L5"/>
    <mergeCell ref="E7:L7"/>
    <mergeCell ref="E14:L14"/>
    <mergeCell ref="E25:F25"/>
    <mergeCell ref="E21:F21"/>
    <mergeCell ref="E22:F22"/>
    <mergeCell ref="E23:F23"/>
    <mergeCell ref="B1:D1"/>
    <mergeCell ref="B2:D2"/>
    <mergeCell ref="E1:L1"/>
    <mergeCell ref="E2:L2"/>
    <mergeCell ref="G4:L4"/>
    <mergeCell ref="B18:B19"/>
    <mergeCell ref="C18:C19"/>
    <mergeCell ref="D18:D19"/>
    <mergeCell ref="B20:B21"/>
    <mergeCell ref="C20:C21"/>
    <mergeCell ref="D20:D2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view="pageLayout" topLeftCell="E1" workbookViewId="0">
      <selection activeCell="N15" sqref="N15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57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1:12" s="57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1:12" s="57" customFormat="1" ht="17.100000000000001" customHeight="1" thickBot="1"/>
    <row r="4" spans="1:12" s="57" customFormat="1" ht="17.100000000000001" customHeight="1" thickBot="1">
      <c r="A4" s="56">
        <v>6</v>
      </c>
      <c r="B4" s="4" t="str">
        <f>"MATERIEL N°" &amp;$A$4</f>
        <v>MATERIEL N°6</v>
      </c>
      <c r="C4" s="58" t="s">
        <v>11</v>
      </c>
      <c r="D4" s="58"/>
      <c r="E4" s="66" t="str">
        <f>"MATERIEL N°" &amp;$A$4</f>
        <v>MATERIEL N°6</v>
      </c>
      <c r="F4" s="58" t="s">
        <v>11</v>
      </c>
      <c r="G4" s="149"/>
      <c r="H4" s="150"/>
      <c r="I4" s="150"/>
      <c r="J4" s="150"/>
      <c r="K4" s="150"/>
      <c r="L4" s="151"/>
    </row>
    <row r="5" spans="1:12" s="57" customFormat="1" ht="17.100000000000001" customHeight="1">
      <c r="B5" s="58" t="s">
        <v>0</v>
      </c>
      <c r="C5" s="142" t="s">
        <v>136</v>
      </c>
      <c r="D5" s="142"/>
      <c r="E5" s="65" t="s">
        <v>0</v>
      </c>
      <c r="F5" s="135" t="str">
        <f>C5</f>
        <v>MFP DEPARTEMENTAL A3  COULEUR 40ppm</v>
      </c>
      <c r="G5" s="136"/>
      <c r="H5" s="136"/>
      <c r="I5" s="136"/>
      <c r="J5" s="136"/>
      <c r="K5" s="136"/>
      <c r="L5" s="136"/>
    </row>
    <row r="6" spans="1:12" s="57" customFormat="1" ht="17.100000000000001" customHeight="1">
      <c r="B6" s="58" t="s">
        <v>1</v>
      </c>
      <c r="C6" s="154">
        <v>1</v>
      </c>
      <c r="D6" s="155"/>
      <c r="E6" s="59"/>
      <c r="F6" s="59"/>
      <c r="G6" s="59"/>
    </row>
    <row r="7" spans="1:12" s="57" customFormat="1" ht="17.100000000000001" customHeight="1">
      <c r="E7" s="146" t="s">
        <v>80</v>
      </c>
      <c r="F7" s="147"/>
      <c r="G7" s="147"/>
      <c r="H7" s="147"/>
      <c r="I7" s="147"/>
      <c r="J7" s="147"/>
      <c r="K7" s="147"/>
      <c r="L7" s="148"/>
    </row>
    <row r="8" spans="1:12" s="57" customFormat="1" ht="17.100000000000001" customHeight="1">
      <c r="B8" s="16" t="s">
        <v>9</v>
      </c>
      <c r="C8" s="103" t="s">
        <v>7</v>
      </c>
      <c r="D8" s="103" t="s">
        <v>8</v>
      </c>
      <c r="E8" s="152" t="s">
        <v>29</v>
      </c>
      <c r="F8" s="153"/>
      <c r="G8" s="63" t="s">
        <v>130</v>
      </c>
      <c r="H8" s="63" t="str">
        <f>Accueil!$B$13</f>
        <v>-</v>
      </c>
      <c r="I8" s="63" t="str">
        <f>Accueil!$C$13</f>
        <v>-</v>
      </c>
      <c r="J8" s="63" t="str">
        <f>Accueil!$D$13</f>
        <v>-</v>
      </c>
      <c r="K8" s="63" t="str">
        <f>Accueil!$E$13</f>
        <v>-</v>
      </c>
      <c r="L8" s="63" t="str">
        <f>Accueil!$F$13</f>
        <v>LOA 20 Trimestres</v>
      </c>
    </row>
    <row r="9" spans="1:12" s="57" customFormat="1" ht="17.100000000000001" customHeight="1">
      <c r="B9" s="17" t="s">
        <v>3</v>
      </c>
      <c r="C9" s="102">
        <v>40</v>
      </c>
      <c r="D9" s="102"/>
      <c r="E9" s="132" t="str">
        <f>"Matériel n°" &amp;$A$4</f>
        <v>Matériel n°6</v>
      </c>
      <c r="F9" s="134"/>
      <c r="G9" s="102"/>
      <c r="H9" s="100"/>
      <c r="I9" s="102"/>
      <c r="J9" s="102"/>
      <c r="K9" s="102"/>
      <c r="L9" s="102"/>
    </row>
    <row r="10" spans="1:12" s="57" customFormat="1" ht="17.100000000000001" customHeight="1">
      <c r="B10" s="58" t="s">
        <v>17</v>
      </c>
      <c r="C10" s="102">
        <v>40</v>
      </c>
      <c r="D10" s="102"/>
      <c r="E10" s="132" t="s">
        <v>30</v>
      </c>
      <c r="F10" s="134"/>
      <c r="G10" s="102"/>
      <c r="H10" s="100"/>
      <c r="I10" s="102"/>
      <c r="J10" s="102"/>
      <c r="K10" s="102"/>
      <c r="L10" s="102"/>
    </row>
    <row r="11" spans="1:12" s="57" customFormat="1" ht="17.100000000000001" customHeight="1">
      <c r="B11" s="58" t="s">
        <v>20</v>
      </c>
      <c r="C11" s="102">
        <v>40</v>
      </c>
      <c r="D11" s="102"/>
      <c r="E11" s="132" t="s">
        <v>72</v>
      </c>
      <c r="F11" s="134"/>
      <c r="G11" s="102"/>
      <c r="H11" s="100"/>
      <c r="I11" s="102"/>
      <c r="J11" s="102"/>
      <c r="K11" s="102"/>
      <c r="L11" s="102"/>
    </row>
    <row r="12" spans="1:12" s="57" customFormat="1" ht="17.100000000000001" customHeight="1">
      <c r="B12" s="58" t="s">
        <v>19</v>
      </c>
      <c r="C12" s="102">
        <v>1024</v>
      </c>
      <c r="D12" s="102"/>
      <c r="E12" s="132" t="s">
        <v>77</v>
      </c>
      <c r="F12" s="134"/>
      <c r="G12" s="102"/>
      <c r="H12" s="100"/>
      <c r="I12" s="102"/>
      <c r="J12" s="102"/>
      <c r="K12" s="102"/>
      <c r="L12" s="102"/>
    </row>
    <row r="13" spans="1:12" s="57" customFormat="1" ht="17.100000000000001" customHeight="1">
      <c r="B13" s="58" t="s">
        <v>68</v>
      </c>
      <c r="C13" s="102">
        <v>500</v>
      </c>
      <c r="D13" s="102"/>
      <c r="E13" s="132" t="s">
        <v>138</v>
      </c>
      <c r="F13" s="134"/>
      <c r="G13" s="102"/>
      <c r="H13" s="100"/>
      <c r="I13" s="102"/>
      <c r="J13" s="102"/>
      <c r="K13" s="102"/>
      <c r="L13" s="102"/>
    </row>
    <row r="14" spans="1:12" s="57" customFormat="1" ht="17.100000000000001" customHeight="1">
      <c r="B14" s="58" t="s">
        <v>4</v>
      </c>
      <c r="C14" s="102">
        <v>100</v>
      </c>
      <c r="D14" s="102"/>
      <c r="E14" s="90"/>
      <c r="F14" s="90"/>
      <c r="G14" s="90"/>
      <c r="H14" s="90"/>
      <c r="I14" s="90"/>
      <c r="J14" s="90"/>
      <c r="K14" s="90"/>
      <c r="L14" s="90"/>
    </row>
    <row r="15" spans="1:12" s="57" customFormat="1" ht="17.100000000000001" customHeight="1">
      <c r="B15" s="58" t="s">
        <v>5</v>
      </c>
      <c r="C15" s="102">
        <v>1100</v>
      </c>
      <c r="D15" s="102"/>
      <c r="E15" s="145" t="s">
        <v>81</v>
      </c>
      <c r="F15" s="145"/>
      <c r="G15" s="145"/>
      <c r="H15" s="145"/>
      <c r="I15" s="145"/>
      <c r="J15" s="145"/>
      <c r="K15" s="145"/>
      <c r="L15" s="145"/>
    </row>
    <row r="16" spans="1:12" s="57" customFormat="1" ht="17.100000000000001" customHeight="1">
      <c r="E16" s="63" t="s">
        <v>31</v>
      </c>
      <c r="F16" s="63" t="s">
        <v>32</v>
      </c>
      <c r="G16" s="63" t="s">
        <v>130</v>
      </c>
      <c r="H16" s="63" t="str">
        <f>Accueil!$B$13</f>
        <v>-</v>
      </c>
      <c r="I16" s="63" t="str">
        <f>Accueil!$C$13</f>
        <v>-</v>
      </c>
      <c r="J16" s="63" t="str">
        <f>Accueil!$D$13</f>
        <v>-</v>
      </c>
      <c r="K16" s="63" t="str">
        <f>Accueil!$E$13</f>
        <v>-</v>
      </c>
      <c r="L16" s="63" t="str">
        <f>Accueil!$F$13</f>
        <v>LOA 20 Trimestres</v>
      </c>
    </row>
    <row r="17" spans="1:12" s="57" customFormat="1" ht="17.100000000000001" customHeight="1">
      <c r="B17" s="16" t="s">
        <v>6</v>
      </c>
      <c r="C17" s="103" t="s">
        <v>12</v>
      </c>
      <c r="D17" s="103" t="s">
        <v>8</v>
      </c>
      <c r="E17" s="100" t="str">
        <f>"Matériel n°" &amp;$A$4</f>
        <v>Matériel n°6</v>
      </c>
      <c r="F17" s="102">
        <f>C6</f>
        <v>1</v>
      </c>
      <c r="G17" s="102"/>
      <c r="H17" s="102"/>
      <c r="I17" s="102"/>
      <c r="J17" s="102"/>
      <c r="K17" s="102"/>
      <c r="L17" s="102"/>
    </row>
    <row r="18" spans="1:12" s="57" customFormat="1" ht="17.100000000000001" customHeight="1">
      <c r="B18" s="167" t="s">
        <v>90</v>
      </c>
      <c r="C18" s="169" t="s">
        <v>133</v>
      </c>
      <c r="D18" s="171"/>
      <c r="E18" s="100" t="s">
        <v>30</v>
      </c>
      <c r="F18" s="102">
        <v>1</v>
      </c>
      <c r="G18" s="102"/>
      <c r="H18" s="102"/>
      <c r="I18" s="102"/>
      <c r="J18" s="102"/>
      <c r="K18" s="102"/>
      <c r="L18" s="102"/>
    </row>
    <row r="19" spans="1:12" s="57" customFormat="1" ht="17.100000000000001" customHeight="1">
      <c r="B19" s="168"/>
      <c r="C19" s="170"/>
      <c r="D19" s="172"/>
      <c r="E19" s="100" t="s">
        <v>72</v>
      </c>
      <c r="F19" s="102">
        <v>0</v>
      </c>
      <c r="G19" s="102"/>
      <c r="H19" s="102"/>
      <c r="I19" s="102"/>
      <c r="J19" s="102"/>
      <c r="K19" s="102"/>
      <c r="L19" s="102"/>
    </row>
    <row r="20" spans="1:12" s="57" customFormat="1" ht="17.100000000000001" customHeight="1">
      <c r="B20" s="167" t="s">
        <v>120</v>
      </c>
      <c r="C20" s="169" t="s">
        <v>133</v>
      </c>
      <c r="D20" s="171"/>
      <c r="E20" s="100" t="s">
        <v>77</v>
      </c>
      <c r="F20" s="102">
        <v>0</v>
      </c>
      <c r="G20" s="102"/>
      <c r="H20" s="102"/>
      <c r="I20" s="102"/>
      <c r="J20" s="102"/>
      <c r="K20" s="102"/>
      <c r="L20" s="102"/>
    </row>
    <row r="21" spans="1:12" s="57" customFormat="1" ht="17.100000000000001" customHeight="1">
      <c r="B21" s="168"/>
      <c r="C21" s="170"/>
      <c r="D21" s="172"/>
      <c r="E21" s="104" t="s">
        <v>138</v>
      </c>
      <c r="F21" s="102">
        <v>1</v>
      </c>
      <c r="G21" s="102"/>
      <c r="H21" s="102"/>
      <c r="I21" s="102"/>
      <c r="J21" s="102"/>
      <c r="K21" s="102"/>
      <c r="L21" s="102"/>
    </row>
    <row r="22" spans="1:12" s="57" customFormat="1" ht="17.100000000000001" customHeight="1">
      <c r="E22" s="146" t="s">
        <v>34</v>
      </c>
      <c r="F22" s="148"/>
      <c r="G22" s="101"/>
      <c r="H22" s="61"/>
      <c r="I22" s="61"/>
      <c r="J22" s="61"/>
      <c r="K22" s="61"/>
      <c r="L22" s="61"/>
    </row>
    <row r="23" spans="1:12" s="57" customFormat="1" ht="17.100000000000001" customHeight="1">
      <c r="B23" s="16" t="s">
        <v>10</v>
      </c>
      <c r="C23" s="103" t="s">
        <v>7</v>
      </c>
      <c r="D23" s="103" t="s">
        <v>8</v>
      </c>
      <c r="E23" s="146" t="str">
        <f>IF(Accueil!$B$12="Oui","SOMME DES LOYERS LOA 4 T","-")</f>
        <v>-</v>
      </c>
      <c r="F23" s="148"/>
      <c r="G23" s="64"/>
      <c r="H23" s="102"/>
      <c r="I23" s="61"/>
      <c r="J23" s="61"/>
      <c r="K23" s="61"/>
      <c r="L23" s="61"/>
    </row>
    <row r="24" spans="1:12" s="57" customFormat="1" ht="17.100000000000001" customHeight="1">
      <c r="A24" s="156" t="s">
        <v>13</v>
      </c>
      <c r="B24" s="58" t="s">
        <v>68</v>
      </c>
      <c r="C24" s="102">
        <v>500</v>
      </c>
      <c r="D24" s="102"/>
      <c r="E24" s="146" t="str">
        <f>IF(Accueil!$C$12="Oui","SOMME DES LOYERS LOA 8 T","-")</f>
        <v>-</v>
      </c>
      <c r="F24" s="148"/>
      <c r="G24" s="64"/>
      <c r="H24" s="61"/>
      <c r="I24" s="102"/>
      <c r="J24" s="61"/>
      <c r="K24" s="61"/>
      <c r="L24" s="61"/>
    </row>
    <row r="25" spans="1:12" s="57" customFormat="1" ht="17.100000000000001" customHeight="1">
      <c r="A25" s="157"/>
      <c r="B25" s="60" t="s">
        <v>14</v>
      </c>
      <c r="C25" s="102">
        <v>1000</v>
      </c>
      <c r="D25" s="102"/>
      <c r="E25" s="146" t="str">
        <f>IF(Accueil!$D$12="Oui","SOMME DES LOYERS LOA 12 T","-")</f>
        <v>-</v>
      </c>
      <c r="F25" s="148"/>
      <c r="G25" s="64"/>
      <c r="H25" s="61"/>
      <c r="I25" s="61"/>
      <c r="J25" s="102"/>
      <c r="K25" s="61"/>
      <c r="L25" s="61"/>
    </row>
    <row r="26" spans="1:12" s="57" customFormat="1" ht="17.100000000000001" customHeight="1">
      <c r="A26" s="16" t="s">
        <v>71</v>
      </c>
      <c r="B26" s="58" t="s">
        <v>23</v>
      </c>
      <c r="C26" s="110" t="s">
        <v>132</v>
      </c>
      <c r="D26" s="102"/>
      <c r="E26" s="146" t="str">
        <f>IF(Accueil!$E$12="Oui","SOMME DES LOYERS LOA 16 T","-")</f>
        <v>-</v>
      </c>
      <c r="F26" s="148"/>
      <c r="G26" s="64"/>
      <c r="H26" s="61"/>
      <c r="I26" s="61"/>
      <c r="J26" s="61"/>
      <c r="K26" s="62"/>
      <c r="L26" s="61"/>
    </row>
    <row r="27" spans="1:12" s="57" customFormat="1" ht="17.100000000000001" customHeight="1">
      <c r="A27" s="16" t="s">
        <v>75</v>
      </c>
      <c r="B27" s="58" t="s">
        <v>70</v>
      </c>
      <c r="C27" s="110" t="s">
        <v>132</v>
      </c>
      <c r="D27" s="102"/>
      <c r="E27" s="146" t="str">
        <f>IF(Accueil!$F$12="Oui","SOMME DES LOYERS LOA 20 T","-")</f>
        <v>SOMME DES LOYERS LOA 20 T</v>
      </c>
      <c r="F27" s="148"/>
      <c r="G27" s="64"/>
      <c r="H27" s="61"/>
      <c r="I27" s="61"/>
      <c r="J27" s="61"/>
      <c r="K27" s="61"/>
      <c r="L27" s="100"/>
    </row>
    <row r="28" spans="1:12" s="57" customFormat="1" ht="17.100000000000001" customHeight="1">
      <c r="A28" s="16" t="s">
        <v>137</v>
      </c>
      <c r="B28" s="58" t="s">
        <v>119</v>
      </c>
      <c r="C28" s="106" t="s">
        <v>134</v>
      </c>
      <c r="D28" s="106"/>
    </row>
    <row r="29" spans="1:12" s="57" customFormat="1" ht="17.100000000000001" customHeight="1">
      <c r="B29" s="173" t="s">
        <v>25</v>
      </c>
      <c r="C29" s="174"/>
      <c r="D29" s="175"/>
    </row>
    <row r="30" spans="1:12" s="57" customFormat="1" ht="17.100000000000001" customHeight="1">
      <c r="B30" s="176"/>
      <c r="C30" s="177"/>
      <c r="D30" s="178"/>
    </row>
    <row r="31" spans="1:12" s="57" customFormat="1" ht="17.100000000000001" customHeight="1">
      <c r="B31" s="179"/>
      <c r="C31" s="180"/>
      <c r="D31" s="181"/>
    </row>
    <row r="32" spans="1:12" s="57" customFormat="1" ht="17.100000000000001" customHeight="1">
      <c r="A32"/>
      <c r="B32"/>
      <c r="C32"/>
      <c r="D32"/>
    </row>
  </sheetData>
  <mergeCells count="30">
    <mergeCell ref="E26:F26"/>
    <mergeCell ref="E27:F27"/>
    <mergeCell ref="B29:D31"/>
    <mergeCell ref="B20:B21"/>
    <mergeCell ref="C20:C21"/>
    <mergeCell ref="D20:D21"/>
    <mergeCell ref="E22:F22"/>
    <mergeCell ref="E23:F23"/>
    <mergeCell ref="A24:A25"/>
    <mergeCell ref="E24:F24"/>
    <mergeCell ref="E25:F25"/>
    <mergeCell ref="E12:F12"/>
    <mergeCell ref="E13:F13"/>
    <mergeCell ref="E15:L15"/>
    <mergeCell ref="B18:B19"/>
    <mergeCell ref="C18:C19"/>
    <mergeCell ref="D18:D19"/>
    <mergeCell ref="E11:F11"/>
    <mergeCell ref="B1:D1"/>
    <mergeCell ref="E1:L1"/>
    <mergeCell ref="B2:D2"/>
    <mergeCell ref="E2:L2"/>
    <mergeCell ref="G4:L4"/>
    <mergeCell ref="C5:D5"/>
    <mergeCell ref="F5:L5"/>
    <mergeCell ref="C6:D6"/>
    <mergeCell ref="E7:L7"/>
    <mergeCell ref="E8:F8"/>
    <mergeCell ref="E9:F9"/>
    <mergeCell ref="E10:F1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3"/>
  <sheetViews>
    <sheetView view="pageLayout" workbookViewId="0">
      <selection activeCell="B9" sqref="B9:D2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57" customFormat="1" ht="17.100000000000001" customHeight="1">
      <c r="B1" s="140" t="str">
        <f>Accueil!A7</f>
        <v>AO/ASSYSTEL-1</v>
      </c>
      <c r="C1" s="140"/>
      <c r="D1" s="140"/>
      <c r="E1" s="140" t="str">
        <f>Accueil!A7</f>
        <v>AO/ASSYSTEL-1</v>
      </c>
      <c r="F1" s="140"/>
      <c r="G1" s="140"/>
      <c r="H1" s="140"/>
      <c r="I1" s="140"/>
      <c r="J1" s="140"/>
      <c r="K1" s="140"/>
      <c r="L1" s="140"/>
    </row>
    <row r="2" spans="1:12" s="57" customFormat="1" ht="17.100000000000001" customHeight="1">
      <c r="B2" s="141" t="s">
        <v>22</v>
      </c>
      <c r="C2" s="141"/>
      <c r="D2" s="141"/>
      <c r="E2" s="141" t="s">
        <v>26</v>
      </c>
      <c r="F2" s="141"/>
      <c r="G2" s="141"/>
      <c r="H2" s="141"/>
      <c r="I2" s="141"/>
      <c r="J2" s="141"/>
      <c r="K2" s="141"/>
      <c r="L2" s="141"/>
    </row>
    <row r="3" spans="1:12" s="57" customFormat="1" ht="17.100000000000001" customHeight="1" thickBot="1"/>
    <row r="4" spans="1:12" s="57" customFormat="1" ht="17.100000000000001" customHeight="1" thickBot="1">
      <c r="A4" s="56"/>
      <c r="B4" s="4" t="str">
        <f>"MATERIEL N°" &amp;$A$4</f>
        <v>MATERIEL N°</v>
      </c>
      <c r="C4" s="58" t="s">
        <v>11</v>
      </c>
      <c r="D4" s="58"/>
      <c r="E4" s="66" t="str">
        <f>"MATERIEL N°" &amp;$A$4</f>
        <v>MATERIEL N°</v>
      </c>
      <c r="F4" s="58" t="s">
        <v>11</v>
      </c>
      <c r="G4" s="149"/>
      <c r="H4" s="150"/>
      <c r="I4" s="150"/>
      <c r="J4" s="150"/>
      <c r="K4" s="150"/>
      <c r="L4" s="151"/>
    </row>
    <row r="5" spans="1:12" s="57" customFormat="1" ht="17.100000000000001" customHeight="1">
      <c r="B5" s="58" t="s">
        <v>0</v>
      </c>
      <c r="C5" s="142" t="s">
        <v>139</v>
      </c>
      <c r="D5" s="142"/>
      <c r="E5" s="65" t="s">
        <v>0</v>
      </c>
      <c r="F5" s="135" t="str">
        <f>C5</f>
        <v>MFP PRODUCTION A3  COULEUR 50 ppm</v>
      </c>
      <c r="G5" s="136"/>
      <c r="H5" s="136"/>
      <c r="I5" s="136"/>
      <c r="J5" s="136"/>
      <c r="K5" s="136"/>
      <c r="L5" s="136"/>
    </row>
    <row r="6" spans="1:12" s="57" customFormat="1" ht="17.100000000000001" customHeight="1">
      <c r="B6" s="58" t="s">
        <v>1</v>
      </c>
      <c r="C6" s="154">
        <v>1</v>
      </c>
      <c r="D6" s="155"/>
      <c r="E6" s="59"/>
      <c r="F6" s="59"/>
      <c r="G6" s="59"/>
    </row>
    <row r="7" spans="1:12" s="57" customFormat="1" ht="17.100000000000001" customHeight="1">
      <c r="E7" s="146" t="s">
        <v>80</v>
      </c>
      <c r="F7" s="147"/>
      <c r="G7" s="147"/>
      <c r="H7" s="147"/>
      <c r="I7" s="147"/>
      <c r="J7" s="147"/>
      <c r="K7" s="147"/>
      <c r="L7" s="148"/>
    </row>
    <row r="8" spans="1:12" s="57" customFormat="1" ht="17.100000000000001" customHeight="1">
      <c r="B8" s="16" t="s">
        <v>9</v>
      </c>
      <c r="C8" s="98" t="s">
        <v>7</v>
      </c>
      <c r="D8" s="98" t="s">
        <v>8</v>
      </c>
      <c r="E8" s="152" t="s">
        <v>29</v>
      </c>
      <c r="F8" s="153"/>
      <c r="G8" s="63" t="s">
        <v>130</v>
      </c>
      <c r="H8" s="63" t="str">
        <f>Accueil!$B$13</f>
        <v>-</v>
      </c>
      <c r="I8" s="63" t="str">
        <f>Accueil!$C$13</f>
        <v>-</v>
      </c>
      <c r="J8" s="63" t="str">
        <f>Accueil!$D$13</f>
        <v>-</v>
      </c>
      <c r="K8" s="63" t="str">
        <f>Accueil!$E$13</f>
        <v>-</v>
      </c>
      <c r="L8" s="63" t="str">
        <f>Accueil!$F$13</f>
        <v>LOA 20 Trimestres</v>
      </c>
    </row>
    <row r="9" spans="1:12" s="57" customFormat="1" ht="17.100000000000001" customHeight="1">
      <c r="B9" s="17" t="s">
        <v>3</v>
      </c>
      <c r="C9" s="97">
        <v>50</v>
      </c>
      <c r="D9" s="97"/>
      <c r="E9" s="132" t="str">
        <f>"Matériel n°" &amp;$A$4</f>
        <v>Matériel n°</v>
      </c>
      <c r="F9" s="134"/>
      <c r="G9" s="97"/>
      <c r="H9" s="95"/>
      <c r="I9" s="97"/>
      <c r="J9" s="97"/>
      <c r="K9" s="97"/>
      <c r="L9" s="97"/>
    </row>
    <row r="10" spans="1:12" s="57" customFormat="1" ht="17.100000000000001" customHeight="1">
      <c r="B10" s="58" t="s">
        <v>17</v>
      </c>
      <c r="C10" s="97">
        <v>50</v>
      </c>
      <c r="D10" s="97"/>
      <c r="E10" s="132" t="s">
        <v>30</v>
      </c>
      <c r="F10" s="134"/>
      <c r="G10" s="97"/>
      <c r="H10" s="95"/>
      <c r="I10" s="97"/>
      <c r="J10" s="97"/>
      <c r="K10" s="97"/>
      <c r="L10" s="97"/>
    </row>
    <row r="11" spans="1:12" s="57" customFormat="1" ht="17.100000000000001" customHeight="1">
      <c r="B11" s="58" t="s">
        <v>20</v>
      </c>
      <c r="C11" s="97">
        <v>50</v>
      </c>
      <c r="D11" s="97"/>
      <c r="E11" s="132" t="s">
        <v>35</v>
      </c>
      <c r="F11" s="134"/>
      <c r="G11" s="97"/>
      <c r="H11" s="95"/>
      <c r="I11" s="97"/>
      <c r="J11" s="97"/>
      <c r="K11" s="97"/>
      <c r="L11" s="97"/>
    </row>
    <row r="12" spans="1:12" s="57" customFormat="1" ht="17.100000000000001" customHeight="1">
      <c r="B12" s="58" t="s">
        <v>19</v>
      </c>
      <c r="C12" s="97">
        <v>2048</v>
      </c>
      <c r="D12" s="97"/>
      <c r="E12" s="132" t="s">
        <v>72</v>
      </c>
      <c r="F12" s="134"/>
      <c r="G12" s="97"/>
      <c r="H12" s="95"/>
      <c r="I12" s="97"/>
      <c r="J12" s="97"/>
      <c r="K12" s="97"/>
      <c r="L12" s="97"/>
    </row>
    <row r="13" spans="1:12" s="57" customFormat="1" ht="17.100000000000001" customHeight="1">
      <c r="B13" s="58" t="s">
        <v>68</v>
      </c>
      <c r="C13" s="97">
        <v>500</v>
      </c>
      <c r="D13" s="97"/>
      <c r="E13" s="132" t="s">
        <v>77</v>
      </c>
      <c r="F13" s="134"/>
      <c r="G13" s="97"/>
      <c r="H13" s="95"/>
      <c r="I13" s="97"/>
      <c r="J13" s="97"/>
      <c r="K13" s="97"/>
      <c r="L13" s="97"/>
    </row>
    <row r="14" spans="1:12" s="57" customFormat="1" ht="17.100000000000001" customHeight="1">
      <c r="B14" s="58" t="s">
        <v>4</v>
      </c>
      <c r="C14" s="97">
        <v>100</v>
      </c>
      <c r="D14" s="97"/>
      <c r="E14" s="132" t="s">
        <v>138</v>
      </c>
      <c r="F14" s="134"/>
      <c r="G14" s="97"/>
      <c r="H14" s="95"/>
      <c r="I14" s="97"/>
      <c r="J14" s="97"/>
      <c r="K14" s="97"/>
      <c r="L14" s="97"/>
    </row>
    <row r="15" spans="1:12" s="57" customFormat="1" ht="17.100000000000001" customHeight="1">
      <c r="B15" s="58" t="s">
        <v>5</v>
      </c>
      <c r="C15" s="97">
        <v>1100</v>
      </c>
      <c r="D15" s="97"/>
      <c r="E15" s="2"/>
      <c r="F15" s="2"/>
      <c r="G15" s="2"/>
      <c r="H15" s="2"/>
      <c r="I15" s="2"/>
      <c r="J15" s="2"/>
      <c r="K15" s="2"/>
      <c r="L15" s="2"/>
    </row>
    <row r="16" spans="1:12" s="57" customFormat="1" ht="17.100000000000001" customHeight="1">
      <c r="E16" s="145" t="s">
        <v>81</v>
      </c>
      <c r="F16" s="145"/>
      <c r="G16" s="145"/>
      <c r="H16" s="145"/>
      <c r="I16" s="145"/>
      <c r="J16" s="145"/>
      <c r="K16" s="145"/>
      <c r="L16" s="145"/>
    </row>
    <row r="17" spans="1:12" s="57" customFormat="1" ht="17.100000000000001" customHeight="1">
      <c r="B17" s="16" t="s">
        <v>6</v>
      </c>
      <c r="C17" s="98" t="s">
        <v>12</v>
      </c>
      <c r="D17" s="98" t="s">
        <v>8</v>
      </c>
      <c r="E17" s="63" t="s">
        <v>31</v>
      </c>
      <c r="F17" s="63" t="s">
        <v>32</v>
      </c>
      <c r="G17" s="63" t="s">
        <v>130</v>
      </c>
      <c r="H17" s="63" t="str">
        <f>Accueil!$B$13</f>
        <v>-</v>
      </c>
      <c r="I17" s="63" t="str">
        <f>Accueil!$C$13</f>
        <v>-</v>
      </c>
      <c r="J17" s="63" t="str">
        <f>Accueil!$D$13</f>
        <v>-</v>
      </c>
      <c r="K17" s="63" t="str">
        <f>Accueil!$E$13</f>
        <v>-</v>
      </c>
      <c r="L17" s="63" t="str">
        <f>Accueil!$F$13</f>
        <v>LOA 20 Trimestres</v>
      </c>
    </row>
    <row r="18" spans="1:12" s="57" customFormat="1" ht="17.100000000000001" customHeight="1">
      <c r="B18" s="167" t="s">
        <v>90</v>
      </c>
      <c r="C18" s="169" t="s">
        <v>133</v>
      </c>
      <c r="D18" s="171"/>
      <c r="E18" s="95" t="str">
        <f>"Matériel n°" &amp;$A$4</f>
        <v>Matériel n°</v>
      </c>
      <c r="F18" s="97">
        <f>C6</f>
        <v>1</v>
      </c>
      <c r="G18" s="97"/>
      <c r="H18" s="97"/>
      <c r="I18" s="97"/>
      <c r="J18" s="97"/>
      <c r="K18" s="97"/>
      <c r="L18" s="97"/>
    </row>
    <row r="19" spans="1:12" s="57" customFormat="1" ht="17.100000000000001" customHeight="1">
      <c r="B19" s="168"/>
      <c r="C19" s="170"/>
      <c r="D19" s="172"/>
      <c r="E19" s="95" t="s">
        <v>30</v>
      </c>
      <c r="F19" s="97">
        <v>2</v>
      </c>
      <c r="G19" s="97"/>
      <c r="H19" s="97"/>
      <c r="I19" s="97"/>
      <c r="J19" s="97"/>
      <c r="K19" s="97"/>
      <c r="L19" s="97"/>
    </row>
    <row r="20" spans="1:12" s="57" customFormat="1" ht="17.100000000000001" customHeight="1">
      <c r="B20" s="167" t="s">
        <v>120</v>
      </c>
      <c r="C20" s="169" t="s">
        <v>133</v>
      </c>
      <c r="D20" s="171"/>
      <c r="E20" s="95" t="s">
        <v>35</v>
      </c>
      <c r="F20" s="97">
        <v>0</v>
      </c>
      <c r="G20" s="97"/>
      <c r="H20" s="97"/>
      <c r="I20" s="97"/>
      <c r="J20" s="97"/>
      <c r="K20" s="97"/>
      <c r="L20" s="97"/>
    </row>
    <row r="21" spans="1:12" s="57" customFormat="1" ht="17.100000000000001" customHeight="1">
      <c r="B21" s="168"/>
      <c r="C21" s="170"/>
      <c r="D21" s="172"/>
      <c r="E21" s="95" t="s">
        <v>72</v>
      </c>
      <c r="F21" s="97">
        <v>1</v>
      </c>
      <c r="G21" s="97"/>
      <c r="H21" s="97"/>
      <c r="I21" s="97"/>
      <c r="J21" s="97"/>
      <c r="K21" s="97"/>
      <c r="L21" s="97"/>
    </row>
    <row r="22" spans="1:12" s="57" customFormat="1" ht="17.100000000000001" customHeight="1">
      <c r="E22" s="95" t="s">
        <v>77</v>
      </c>
      <c r="F22" s="97">
        <v>0</v>
      </c>
      <c r="G22" s="97"/>
      <c r="H22" s="97"/>
      <c r="I22" s="97"/>
      <c r="J22" s="97"/>
      <c r="K22" s="97"/>
      <c r="L22" s="97"/>
    </row>
    <row r="23" spans="1:12" s="57" customFormat="1" ht="17.100000000000001" customHeight="1">
      <c r="B23" s="16" t="s">
        <v>10</v>
      </c>
      <c r="C23" s="98" t="s">
        <v>7</v>
      </c>
      <c r="D23" s="98" t="s">
        <v>8</v>
      </c>
      <c r="E23" s="104" t="s">
        <v>138</v>
      </c>
      <c r="F23" s="97">
        <v>1</v>
      </c>
      <c r="G23" s="97"/>
      <c r="H23" s="97"/>
      <c r="I23" s="97"/>
      <c r="J23" s="97"/>
      <c r="K23" s="97"/>
      <c r="L23" s="97"/>
    </row>
    <row r="24" spans="1:12" s="57" customFormat="1" ht="17.100000000000001" customHeight="1">
      <c r="A24" s="156" t="s">
        <v>13</v>
      </c>
      <c r="B24" s="58" t="s">
        <v>68</v>
      </c>
      <c r="C24" s="97">
        <v>500</v>
      </c>
      <c r="D24" s="97"/>
      <c r="E24" s="146" t="s">
        <v>34</v>
      </c>
      <c r="F24" s="148"/>
      <c r="G24" s="96"/>
      <c r="H24" s="61"/>
      <c r="I24" s="61"/>
      <c r="J24" s="61"/>
      <c r="K24" s="61"/>
      <c r="L24" s="61"/>
    </row>
    <row r="25" spans="1:12" s="57" customFormat="1" ht="17.100000000000001" customHeight="1">
      <c r="A25" s="157"/>
      <c r="B25" s="60" t="s">
        <v>14</v>
      </c>
      <c r="C25" s="97">
        <v>1000</v>
      </c>
      <c r="D25" s="97"/>
      <c r="E25" s="146" t="str">
        <f>IF(Accueil!$B$12="Oui","SOMME DES LOYERS LOA 4 T","-")</f>
        <v>-</v>
      </c>
      <c r="F25" s="148"/>
      <c r="G25" s="64"/>
      <c r="H25" s="97"/>
      <c r="I25" s="61"/>
      <c r="J25" s="61"/>
      <c r="K25" s="61"/>
      <c r="L25" s="61"/>
    </row>
    <row r="26" spans="1:12">
      <c r="A26" s="156" t="s">
        <v>15</v>
      </c>
      <c r="B26" s="58" t="s">
        <v>73</v>
      </c>
      <c r="C26" s="97">
        <v>1500</v>
      </c>
      <c r="D26" s="97"/>
      <c r="E26" s="146" t="str">
        <f>IF(Accueil!$C$12="Oui","SOMME DES LOYERS LOA 8 T","-")</f>
        <v>-</v>
      </c>
      <c r="F26" s="148"/>
      <c r="G26" s="64"/>
      <c r="H26" s="61"/>
      <c r="I26" s="97"/>
      <c r="J26" s="61"/>
      <c r="K26" s="61"/>
      <c r="L26" s="61"/>
    </row>
    <row r="27" spans="1:12">
      <c r="A27" s="157"/>
      <c r="B27" s="60" t="s">
        <v>74</v>
      </c>
      <c r="C27" s="97">
        <v>1500</v>
      </c>
      <c r="D27" s="58"/>
      <c r="E27" s="146" t="str">
        <f>IF(Accueil!$D$12="Oui","SOMME DES LOYERS LOA 12 T","-")</f>
        <v>-</v>
      </c>
      <c r="F27" s="148"/>
      <c r="G27" s="64"/>
      <c r="H27" s="61"/>
      <c r="I27" s="61"/>
      <c r="J27" s="97"/>
      <c r="K27" s="61"/>
      <c r="L27" s="61"/>
    </row>
    <row r="28" spans="1:12">
      <c r="A28" s="16" t="s">
        <v>71</v>
      </c>
      <c r="B28" s="58" t="s">
        <v>23</v>
      </c>
      <c r="C28" s="110" t="s">
        <v>132</v>
      </c>
      <c r="D28" s="97"/>
      <c r="E28" s="146" t="str">
        <f>IF(Accueil!$E$12="Oui","SOMME DES LOYERS LOA 16 T","-")</f>
        <v>-</v>
      </c>
      <c r="F28" s="148"/>
      <c r="G28" s="64"/>
      <c r="H28" s="61"/>
      <c r="I28" s="61"/>
      <c r="J28" s="61"/>
      <c r="K28" s="62"/>
      <c r="L28" s="61"/>
    </row>
    <row r="29" spans="1:12">
      <c r="A29" s="16" t="s">
        <v>75</v>
      </c>
      <c r="B29" s="58" t="s">
        <v>70</v>
      </c>
      <c r="C29" s="110" t="s">
        <v>132</v>
      </c>
      <c r="D29" s="97"/>
      <c r="E29" s="146" t="str">
        <f>IF(Accueil!$F$12="Oui","SOMME DES LOYERS LOA 20 T","-")</f>
        <v>SOMME DES LOYERS LOA 20 T</v>
      </c>
      <c r="F29" s="148"/>
      <c r="G29" s="64"/>
      <c r="H29" s="61"/>
      <c r="I29" s="61"/>
      <c r="J29" s="61"/>
      <c r="K29" s="61"/>
      <c r="L29" s="95"/>
    </row>
    <row r="30" spans="1:12">
      <c r="A30" s="16" t="s">
        <v>137</v>
      </c>
      <c r="B30" s="58" t="s">
        <v>119</v>
      </c>
      <c r="C30" s="110" t="s">
        <v>132</v>
      </c>
      <c r="D30" s="97"/>
      <c r="E30" s="57"/>
      <c r="F30" s="57"/>
      <c r="G30" s="57"/>
      <c r="H30" s="57"/>
      <c r="I30" s="57"/>
      <c r="J30" s="57"/>
      <c r="K30" s="57"/>
      <c r="L30" s="57"/>
    </row>
    <row r="31" spans="1:12">
      <c r="A31" s="53"/>
      <c r="B31" s="54"/>
      <c r="C31" s="54"/>
      <c r="D31" s="54"/>
      <c r="E31" s="57"/>
      <c r="F31" s="57"/>
      <c r="G31" s="57"/>
      <c r="H31" s="57"/>
      <c r="I31" s="57"/>
      <c r="J31" s="57"/>
      <c r="K31" s="57"/>
      <c r="L31" s="57"/>
    </row>
    <row r="32" spans="1:12">
      <c r="A32" s="53"/>
      <c r="B32" s="173" t="s">
        <v>76</v>
      </c>
      <c r="C32" s="159"/>
      <c r="D32" s="160"/>
      <c r="E32" s="57"/>
      <c r="F32" s="57"/>
      <c r="G32" s="57"/>
      <c r="H32" s="57"/>
      <c r="I32" s="57"/>
      <c r="J32" s="57"/>
      <c r="K32" s="57"/>
      <c r="L32" s="57"/>
    </row>
    <row r="33" spans="1:4">
      <c r="A33" s="53"/>
      <c r="B33" s="164"/>
      <c r="C33" s="165"/>
      <c r="D33" s="166"/>
    </row>
  </sheetData>
  <mergeCells count="32">
    <mergeCell ref="C5:D5"/>
    <mergeCell ref="F5:L5"/>
    <mergeCell ref="B1:D1"/>
    <mergeCell ref="E1:L1"/>
    <mergeCell ref="B2:D2"/>
    <mergeCell ref="E2:L2"/>
    <mergeCell ref="G4:L4"/>
    <mergeCell ref="B18:B19"/>
    <mergeCell ref="C18:C19"/>
    <mergeCell ref="D18:D19"/>
    <mergeCell ref="C6:D6"/>
    <mergeCell ref="E7:L7"/>
    <mergeCell ref="E8:F8"/>
    <mergeCell ref="E9:F9"/>
    <mergeCell ref="E10:F10"/>
    <mergeCell ref="E11:F11"/>
    <mergeCell ref="E24:F24"/>
    <mergeCell ref="E25:F25"/>
    <mergeCell ref="E12:F12"/>
    <mergeCell ref="E13:F13"/>
    <mergeCell ref="E14:F14"/>
    <mergeCell ref="E16:L16"/>
    <mergeCell ref="B20:B21"/>
    <mergeCell ref="C20:C21"/>
    <mergeCell ref="D20:D21"/>
    <mergeCell ref="A24:A25"/>
    <mergeCell ref="A26:A27"/>
    <mergeCell ref="E26:F26"/>
    <mergeCell ref="E27:F27"/>
    <mergeCell ref="E28:F28"/>
    <mergeCell ref="E29:F29"/>
    <mergeCell ref="B32:D33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13</vt:i4>
      </vt:variant>
    </vt:vector>
  </HeadingPairs>
  <TitlesOfParts>
    <vt:vector size="27" baseType="lpstr">
      <vt:lpstr>Accueil</vt:lpstr>
      <vt:lpstr>Options</vt:lpstr>
      <vt:lpstr>1.Imprimante Locale A4 N&amp;B</vt:lpstr>
      <vt:lpstr>2.Imprimante locale A4 Couleur</vt:lpstr>
      <vt:lpstr>3.Imprimante Dépt. A4 N&amp;B 40ppm</vt:lpstr>
      <vt:lpstr>4.MFP Local A4 N&amp;B</vt:lpstr>
      <vt:lpstr>5.MFP Local A4 Couleur</vt:lpstr>
      <vt:lpstr>6.MFP Dépt. A3 Couleur 40ppm</vt:lpstr>
      <vt:lpstr>7.MFP Prod A3 Couleur 50ppm</vt:lpstr>
      <vt:lpstr>Logiciel compteurs</vt:lpstr>
      <vt:lpstr>Formation</vt:lpstr>
      <vt:lpstr>Prestation additionnelle</vt:lpstr>
      <vt:lpstr>Installation</vt:lpstr>
      <vt:lpstr>Maintenance</vt:lpstr>
      <vt:lpstr>'1.Imprimante Locale A4 N&amp;B'!Print_Area</vt:lpstr>
      <vt:lpstr>'2.Imprimante locale A4 Couleur'!Print_Area</vt:lpstr>
      <vt:lpstr>'3.Imprimante Dépt. A4 N&amp;B 40ppm'!Print_Area</vt:lpstr>
      <vt:lpstr>'4.MFP Local A4 N&amp;B'!Print_Area</vt:lpstr>
      <vt:lpstr>'5.MFP Local A4 Couleur'!Print_Area</vt:lpstr>
      <vt:lpstr>'6.MFP Dépt. A3 Couleur 40ppm'!Print_Area</vt:lpstr>
      <vt:lpstr>'7.MFP Prod A3 Couleur 50ppm'!Print_Area</vt:lpstr>
      <vt:lpstr>Formation!Print_Area</vt:lpstr>
      <vt:lpstr>Installation!Print_Area</vt:lpstr>
      <vt:lpstr>'Logiciel compteurs'!Print_Area</vt:lpstr>
      <vt:lpstr>Maintenance!Print_Area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Corinne</cp:lastModifiedBy>
  <cp:lastPrinted>2015-03-16T09:57:47Z</cp:lastPrinted>
  <dcterms:created xsi:type="dcterms:W3CDTF">2011-09-21T15:57:16Z</dcterms:created>
  <dcterms:modified xsi:type="dcterms:W3CDTF">2019-10-08T12:36:11Z</dcterms:modified>
</cp:coreProperties>
</file>