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80" windowHeight="13170" tabRatio="941"/>
  </bookViews>
  <sheets>
    <sheet name="Accueil" sheetId="23" r:id="rId1"/>
    <sheet name="Options" sheetId="26" r:id="rId2"/>
    <sheet name="MFP Local A3 Couleur" sheetId="10" r:id="rId3"/>
    <sheet name="MFP Dépt. A3 N&amp;B 45ppm" sheetId="35" r:id="rId4"/>
    <sheet name="MFP Dépt. A3 Couleur 45ppm" sheetId="36" r:id="rId5"/>
    <sheet name="MFP Prod. A3 N&amp;B" sheetId="31" r:id="rId6"/>
    <sheet name="Logiciel Admin" sheetId="19" r:id="rId7"/>
    <sheet name="Formation" sheetId="20" r:id="rId8"/>
    <sheet name="Prestation additionnelle" sheetId="21" r:id="rId9"/>
    <sheet name="Installation" sheetId="24" r:id="rId10"/>
    <sheet name="Maintenance" sheetId="22" r:id="rId11"/>
  </sheets>
  <definedNames>
    <definedName name="Print_Area" localSheetId="7">Formation!$1:$32</definedName>
    <definedName name="Print_Area" localSheetId="9">Installation!$A$1:$H$36</definedName>
    <definedName name="Print_Area" localSheetId="6">'Logiciel Admin'!$A$1:$L$32</definedName>
    <definedName name="Print_Area" localSheetId="10">Maintenance!$A$1:$H$36</definedName>
    <definedName name="Print_Area" localSheetId="4">'MFP Dépt. A3 Couleur 45ppm'!$A$1:$L$32</definedName>
    <definedName name="Print_Area" localSheetId="3">'MFP Dépt. A3 N&amp;B 45ppm'!$A$1:$L$32</definedName>
    <definedName name="Print_Area" localSheetId="2">'MFP Local A3 Couleur'!$A$1:$L$32</definedName>
    <definedName name="Print_Area" localSheetId="5">'MFP Prod. A3 N&amp;B'!$A$1:$L$32</definedName>
    <definedName name="Print_Area" localSheetId="1">Options!$A$1:$H$36</definedName>
    <definedName name="Print_Area" localSheetId="8">'Prestation additionnelle'!$1:$33</definedName>
  </definedNames>
  <calcPr calcId="124519"/>
</workbook>
</file>

<file path=xl/calcChain.xml><?xml version="1.0" encoding="utf-8"?>
<calcChain xmlns="http://schemas.openxmlformats.org/spreadsheetml/2006/main">
  <c r="E26" i="36"/>
  <c r="E27"/>
  <c r="E28"/>
  <c r="E29"/>
  <c r="E30"/>
  <c r="H17"/>
  <c r="I17"/>
  <c r="J17"/>
  <c r="K17"/>
  <c r="L17"/>
  <c r="E18"/>
  <c r="F18"/>
  <c r="E24" i="35"/>
  <c r="E25"/>
  <c r="E26"/>
  <c r="E27"/>
  <c r="E28"/>
  <c r="E24" i="10"/>
  <c r="E25"/>
  <c r="E26"/>
  <c r="E27"/>
  <c r="E28"/>
  <c r="E9" i="36"/>
  <c r="L8"/>
  <c r="K8"/>
  <c r="J8"/>
  <c r="I8"/>
  <c r="H8"/>
  <c r="F5"/>
  <c r="E4"/>
  <c r="B4"/>
  <c r="E1"/>
  <c r="B1"/>
  <c r="F17" i="35"/>
  <c r="E17"/>
  <c r="L16"/>
  <c r="K16"/>
  <c r="J16"/>
  <c r="I16"/>
  <c r="H16"/>
  <c r="E9"/>
  <c r="L8"/>
  <c r="K8"/>
  <c r="J8"/>
  <c r="I8"/>
  <c r="H8"/>
  <c r="F5"/>
  <c r="E4"/>
  <c r="B4"/>
  <c r="E1"/>
  <c r="B1"/>
  <c r="E29" i="31"/>
  <c r="E28"/>
  <c r="E27"/>
  <c r="E26"/>
  <c r="E25"/>
  <c r="F18"/>
  <c r="E18"/>
  <c r="L17"/>
  <c r="K17"/>
  <c r="J17"/>
  <c r="I17"/>
  <c r="H17"/>
  <c r="E9"/>
  <c r="L8"/>
  <c r="K8"/>
  <c r="J8"/>
  <c r="I8"/>
  <c r="H8"/>
  <c r="F5"/>
  <c r="E4"/>
  <c r="B4"/>
  <c r="E1"/>
  <c r="B1"/>
  <c r="A1" i="26"/>
  <c r="A1" i="24" l="1"/>
  <c r="E1" i="21"/>
  <c r="E1" i="20"/>
  <c r="E1" i="19"/>
  <c r="E1" i="10"/>
  <c r="E19" i="19"/>
  <c r="E18"/>
  <c r="E17"/>
  <c r="E16"/>
  <c r="E15"/>
  <c r="F17" i="10"/>
  <c r="E17"/>
  <c r="E9"/>
  <c r="F5"/>
  <c r="E4"/>
  <c r="C13" i="23"/>
  <c r="I12" i="19" s="1"/>
  <c r="D13" i="23"/>
  <c r="E13"/>
  <c r="F13"/>
  <c r="L12" i="19" s="1"/>
  <c r="B13" i="23"/>
  <c r="B4" i="10"/>
  <c r="A1" i="22"/>
  <c r="B1" i="21"/>
  <c r="B1" i="20"/>
  <c r="B1" i="19"/>
  <c r="B1" i="10"/>
  <c r="H8" l="1"/>
  <c r="J8"/>
  <c r="I16"/>
  <c r="L16"/>
  <c r="H8" i="19"/>
  <c r="J8"/>
  <c r="H12"/>
  <c r="J12"/>
  <c r="I8" i="10"/>
  <c r="L8"/>
  <c r="H16"/>
  <c r="J16"/>
  <c r="I8" i="19"/>
  <c r="L8"/>
  <c r="K8" i="10"/>
  <c r="K16"/>
  <c r="K8" i="19"/>
  <c r="K12"/>
</calcChain>
</file>

<file path=xl/sharedStrings.xml><?xml version="1.0" encoding="utf-8"?>
<sst xmlns="http://schemas.openxmlformats.org/spreadsheetml/2006/main" count="402" uniqueCount="153">
  <si>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</si>
  <si>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</si>
  <si>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</si>
  <si>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</si>
  <si>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</si>
  <si>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</si>
  <si>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</si>
  <si>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</si>
  <si>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</si>
  <si>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</si>
  <si>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</si>
  <si>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</si>
  <si>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</si>
  <si>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</si>
  <si>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</si>
  <si>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N°2</t>
  </si>
  <si>
    <t>Vitesse COULEUR (ppm)</t>
  </si>
  <si>
    <t>Mémoire (Mo)</t>
  </si>
  <si>
    <t>Vitesse de numérisation en 300dpi A4 N&amp;B (ipm)</t>
  </si>
  <si>
    <t>MFP PRODUCTION A3 N&amp;B</t>
  </si>
  <si>
    <t>MFP LOCAL A3  COULEUR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</si>
  <si>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</si>
  <si>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</si>
  <si>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</si>
  <si>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</si>
  <si>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</si>
  <si>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</si>
  <si>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</si>
  <si>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</si>
  <si>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</si>
  <si>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</si>
  <si>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</si>
  <si>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</si>
  <si>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</si>
  <si>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Option n°2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</si>
  <si>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</si>
  <si>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</si>
  <si>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</si>
  <si>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</si>
  <si>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</si>
  <si>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</si>
  <si>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Création des comptes et quotas</t>
  </si>
  <si>
    <t>Gestion des comptes utilisateur</t>
  </si>
  <si>
    <t>Rapport d’utilisation des périphériques</t>
  </si>
  <si>
    <t>Rapport d’utilisation des comptes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</si>
  <si>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</si>
  <si>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</si>
  <si>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</si>
  <si>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</si>
  <si>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</si>
  <si>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</si>
  <si>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</si>
  <si>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</si>
  <si>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</si>
  <si>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</si>
  <si>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</si>
  <si>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</si>
  <si>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</si>
  <si>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</si>
  <si>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</si>
  <si>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</si>
  <si>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</si>
  <si>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</si>
  <si>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</si>
  <si>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</si>
  <si>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</si>
  <si>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</si>
  <si>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</si>
  <si>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</si>
  <si>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</si>
  <si>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</si>
  <si>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</si>
  <si>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</si>
  <si>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</si>
  <si>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</si>
  <si>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</si>
  <si>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N°4</t>
  </si>
  <si>
    <t>30 feuilles</t>
  </si>
  <si>
    <t>Option n°4</t>
  </si>
  <si>
    <t>N°5</t>
  </si>
  <si>
    <t>50 feuilles</t>
  </si>
  <si>
    <t>Remarques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</si>
  <si>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</si>
  <si>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</si>
  <si>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</si>
  <si>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</si>
  <si>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</si>
  <si>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</si>
  <si>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</si>
  <si>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</si>
  <si>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</si>
  <si>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</si>
  <si>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</si>
  <si>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</si>
  <si>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</si>
  <si>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</si>
  <si>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</si>
  <si>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</si>
  <si>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A3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</si>
  <si>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</si>
  <si>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</si>
  <si>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</si>
  <si>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</si>
  <si>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</si>
  <si>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</si>
  <si>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</si>
  <si>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</si>
  <si>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</si>
  <si>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</si>
  <si>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</si>
  <si>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</si>
  <si>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</si>
  <si>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</si>
  <si>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</si>
  <si>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</si>
  <si>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</si>
  <si>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</si>
  <si>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</si>
  <si>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</si>
  <si>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</si>
  <si>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</si>
  <si>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</si>
  <si>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</si>
  <si>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</si>
  <si>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</si>
  <si>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</si>
  <si>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</si>
  <si>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</si>
  <si>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</si>
  <si>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</si>
  <si>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Logiciel d'administration du parc d'impression utilisant le protocole SNMP</t>
  </si>
  <si>
    <t>MFP DEPARTEMENTAL A3 N&amp;B 45ppm</t>
  </si>
  <si>
    <t>MFP DEPARTEMENTAL A3  COULEUR 45ppm</t>
  </si>
  <si>
    <t>Prix achat en €HT</t>
  </si>
  <si>
    <t>V18112015-1</t>
  </si>
  <si>
    <t>Monnayeur</t>
  </si>
  <si>
    <t>N°21</t>
  </si>
  <si>
    <t>Monnayeur multi pièces</t>
  </si>
  <si>
    <t>de 5 cts à 2 €</t>
  </si>
  <si>
    <t>Option n°21</t>
  </si>
  <si>
    <t>Module d'agrafage 2 points externe</t>
  </si>
  <si>
    <r>
      <t xml:space="preserve">Module d'agrafage 2 points </t>
    </r>
    <r>
      <rPr>
        <b/>
        <sz val="11"/>
        <color rgb="FFFF0000"/>
        <rFont val="Calibri"/>
        <family val="2"/>
        <scheme val="minor"/>
      </rPr>
      <t>externe</t>
    </r>
  </si>
  <si>
    <t>N°8</t>
  </si>
  <si>
    <t>Module d'agrafage et pliage PAC</t>
  </si>
  <si>
    <t>20 feuilles</t>
  </si>
  <si>
    <t>Option n°8</t>
  </si>
  <si>
    <t xml:space="preserve">1 bacs grande capa interne </t>
  </si>
  <si>
    <t xml:space="preserve">nombre de feuille A4 total </t>
  </si>
  <si>
    <t>1 bac grande capacité externe</t>
  </si>
  <si>
    <t>AO/EPID-VAUBAN/23052019</t>
  </si>
  <si>
    <t>N°7bis</t>
  </si>
  <si>
    <t>Option n°7 bis</t>
  </si>
  <si>
    <r>
      <t>Commentaire :</t>
    </r>
    <r>
      <rPr>
        <sz val="12"/>
        <color theme="1"/>
        <rFont val="Calibri"/>
        <family val="2"/>
        <scheme val="minor"/>
      </rPr>
      <t xml:space="preserve"> Les sites de l'EPID et de VAUBAN sont interconnectés.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</si>
</sst>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8" fillId="3" borderId="1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5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D22" sqref="D22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89"/>
      <c r="B1" s="90"/>
      <c r="C1" s="90"/>
      <c r="D1" s="90"/>
      <c r="E1" s="90"/>
      <c r="F1" s="90"/>
      <c r="G1" s="91"/>
    </row>
    <row r="2" spans="1:7">
      <c r="A2" s="92"/>
      <c r="B2" s="93"/>
      <c r="C2" s="93"/>
      <c r="D2" s="93"/>
      <c r="E2" s="93"/>
      <c r="F2" s="93"/>
      <c r="G2" s="94"/>
    </row>
    <row r="3" spans="1:7" ht="15.75" thickBot="1">
      <c r="A3" s="95"/>
      <c r="B3" s="96"/>
      <c r="C3" s="96"/>
      <c r="D3" s="96"/>
      <c r="E3" s="96"/>
      <c r="F3" s="96"/>
      <c r="G3" s="97"/>
    </row>
    <row r="4" spans="1:7">
      <c r="A4" s="57"/>
      <c r="B4" s="67" t="s">
        <v>134</v>
      </c>
      <c r="C4" s="58"/>
      <c r="D4" s="58"/>
      <c r="E4" s="58"/>
      <c r="F4" s="58"/>
      <c r="G4" s="59"/>
    </row>
    <row r="5" spans="1:7" ht="15.75" thickBot="1">
      <c r="A5" s="57"/>
      <c r="B5" s="58"/>
      <c r="C5" s="58"/>
      <c r="D5" s="58"/>
      <c r="E5" s="58"/>
      <c r="F5" s="58"/>
      <c r="G5" s="59"/>
    </row>
    <row r="6" spans="1:7" ht="15.75" thickBot="1">
      <c r="A6" s="98" t="s">
        <v>84</v>
      </c>
      <c r="B6" s="99"/>
      <c r="C6" s="99"/>
      <c r="D6" s="99"/>
      <c r="E6" s="99"/>
      <c r="F6" s="99"/>
      <c r="G6" s="100"/>
    </row>
    <row r="7" spans="1:7" ht="15.75" thickBot="1">
      <c r="A7" s="101" t="s">
        <v>149</v>
      </c>
      <c r="B7" s="102"/>
      <c r="C7" s="102"/>
      <c r="D7" s="102"/>
      <c r="E7" s="102"/>
      <c r="F7" s="102"/>
      <c r="G7" s="103"/>
    </row>
    <row r="8" spans="1:7">
      <c r="A8" s="57"/>
      <c r="B8" s="58"/>
      <c r="C8" s="58"/>
      <c r="D8" s="58"/>
      <c r="E8" s="58"/>
      <c r="F8" s="58"/>
      <c r="G8" s="59"/>
    </row>
    <row r="9" spans="1:7">
      <c r="A9" s="57"/>
      <c r="B9" s="58"/>
      <c r="C9" s="58"/>
      <c r="D9" s="58"/>
      <c r="E9" s="58"/>
      <c r="F9" s="58"/>
      <c r="G9" s="59"/>
    </row>
    <row r="10" spans="1:7">
      <c r="A10" s="57"/>
      <c r="B10" s="104" t="s">
        <v>94</v>
      </c>
      <c r="C10" s="104"/>
      <c r="D10" s="104"/>
      <c r="E10" s="104"/>
      <c r="F10" s="104"/>
      <c r="G10" s="59"/>
    </row>
    <row r="11" spans="1:7">
      <c r="A11" s="57"/>
      <c r="B11" s="44" t="s">
        <v>87</v>
      </c>
      <c r="C11" s="44" t="s">
        <v>88</v>
      </c>
      <c r="D11" s="44" t="s">
        <v>89</v>
      </c>
      <c r="E11" s="44" t="s">
        <v>90</v>
      </c>
      <c r="F11" s="44" t="s">
        <v>91</v>
      </c>
      <c r="G11" s="59"/>
    </row>
    <row r="12" spans="1:7">
      <c r="A12" s="57"/>
      <c r="B12" s="56" t="s">
        <v>93</v>
      </c>
      <c r="C12" s="56" t="s">
        <v>93</v>
      </c>
      <c r="D12" s="56" t="s">
        <v>93</v>
      </c>
      <c r="E12" s="56" t="s">
        <v>93</v>
      </c>
      <c r="F12" s="56" t="s">
        <v>92</v>
      </c>
      <c r="G12" s="59"/>
    </row>
    <row r="13" spans="1:7">
      <c r="A13" s="57"/>
      <c r="B13" s="63" t="str">
        <f>IF(B12="Oui",B11,"-")</f>
        <v>-</v>
      </c>
      <c r="C13" s="63" t="str">
        <f t="shared" ref="C13:F13" si="0">IF(C12="Oui",C11,"-")</f>
        <v>-</v>
      </c>
      <c r="D13" s="63" t="str">
        <f t="shared" si="0"/>
        <v>-</v>
      </c>
      <c r="E13" s="63" t="str">
        <f t="shared" si="0"/>
        <v>-</v>
      </c>
      <c r="F13" s="63" t="str">
        <f t="shared" si="0"/>
        <v>LOA 20 Trimestres</v>
      </c>
      <c r="G13" s="59"/>
    </row>
    <row r="14" spans="1:7">
      <c r="A14" s="57"/>
      <c r="B14" s="58"/>
      <c r="C14" s="58"/>
      <c r="D14" s="58"/>
      <c r="E14" s="58"/>
      <c r="F14" s="58"/>
      <c r="G14" s="59"/>
    </row>
    <row r="15" spans="1:7">
      <c r="A15" s="57"/>
      <c r="B15" s="58"/>
      <c r="C15" s="58"/>
      <c r="D15" s="58"/>
      <c r="E15" s="58"/>
      <c r="F15" s="58"/>
      <c r="G15" s="59"/>
    </row>
    <row r="16" spans="1:7">
      <c r="A16" s="57"/>
      <c r="B16" s="58"/>
      <c r="C16" s="58"/>
      <c r="D16" s="58"/>
      <c r="E16" s="58"/>
      <c r="F16" s="58"/>
      <c r="G16" s="59"/>
    </row>
    <row r="17" spans="1:7">
      <c r="A17" s="57"/>
      <c r="B17" s="58"/>
      <c r="C17" s="58"/>
      <c r="D17" s="58"/>
      <c r="E17" s="58"/>
      <c r="F17" s="58"/>
      <c r="G17" s="59"/>
    </row>
    <row r="18" spans="1:7">
      <c r="A18" s="57"/>
      <c r="B18" s="58"/>
      <c r="C18" s="58"/>
      <c r="D18" s="58"/>
      <c r="E18" s="58"/>
      <c r="F18" s="58"/>
      <c r="G18" s="59"/>
    </row>
    <row r="19" spans="1:7">
      <c r="A19" s="57"/>
      <c r="B19" s="58"/>
      <c r="C19" s="58"/>
      <c r="D19" s="58"/>
      <c r="E19" s="58"/>
      <c r="F19" s="58"/>
      <c r="G19" s="59"/>
    </row>
    <row r="20" spans="1:7">
      <c r="A20" s="57"/>
      <c r="B20" s="58"/>
      <c r="C20" s="58"/>
      <c r="D20" s="58"/>
      <c r="E20" s="58"/>
      <c r="F20" s="58"/>
      <c r="G20" s="59"/>
    </row>
    <row r="21" spans="1:7">
      <c r="A21" s="57"/>
      <c r="B21" s="58"/>
      <c r="C21" s="58"/>
      <c r="D21" s="58"/>
      <c r="E21" s="58"/>
      <c r="F21" s="58"/>
      <c r="G21" s="59"/>
    </row>
    <row r="22" spans="1:7">
      <c r="A22" s="57"/>
      <c r="B22" s="58"/>
      <c r="C22" s="58"/>
      <c r="D22" s="58"/>
      <c r="E22" s="58"/>
      <c r="F22" s="58"/>
      <c r="G22" s="59"/>
    </row>
    <row r="23" spans="1:7">
      <c r="A23" s="57"/>
      <c r="B23" s="58"/>
      <c r="C23" s="58"/>
      <c r="D23" s="58"/>
      <c r="E23" s="58"/>
      <c r="F23" s="58"/>
      <c r="G23" s="59"/>
    </row>
    <row r="24" spans="1:7">
      <c r="A24" s="57"/>
      <c r="B24" s="58"/>
      <c r="C24" s="58"/>
      <c r="D24" s="58"/>
      <c r="E24" s="58"/>
      <c r="F24" s="58"/>
      <c r="G24" s="59"/>
    </row>
    <row r="25" spans="1:7">
      <c r="A25" s="57"/>
      <c r="B25" s="58"/>
      <c r="C25" s="58"/>
      <c r="D25" s="58"/>
      <c r="E25" s="58"/>
      <c r="F25" s="58"/>
      <c r="G25" s="59"/>
    </row>
    <row r="26" spans="1:7">
      <c r="A26" s="57"/>
      <c r="B26" s="58"/>
      <c r="C26" s="58"/>
      <c r="D26" s="58"/>
      <c r="E26" s="58"/>
      <c r="F26" s="58"/>
      <c r="G26" s="59"/>
    </row>
    <row r="27" spans="1:7">
      <c r="A27" s="57"/>
      <c r="B27" s="58"/>
      <c r="C27" s="58"/>
      <c r="D27" s="58"/>
      <c r="E27" s="58"/>
      <c r="F27" s="58"/>
      <c r="G27" s="59"/>
    </row>
    <row r="28" spans="1:7">
      <c r="A28" s="57"/>
      <c r="B28" s="58"/>
      <c r="C28" s="58"/>
      <c r="D28" s="58"/>
      <c r="E28" s="58"/>
      <c r="F28" s="58"/>
      <c r="G28" s="59"/>
    </row>
    <row r="29" spans="1:7">
      <c r="A29" s="57"/>
      <c r="B29" s="58"/>
      <c r="C29" s="58"/>
      <c r="D29" s="58"/>
      <c r="E29" s="58"/>
      <c r="F29" s="58"/>
      <c r="G29" s="59"/>
    </row>
    <row r="30" spans="1:7">
      <c r="A30" s="57"/>
      <c r="B30" s="58"/>
      <c r="C30" s="58"/>
      <c r="D30" s="58"/>
      <c r="E30" s="58"/>
      <c r="F30" s="58"/>
      <c r="G30" s="59"/>
    </row>
    <row r="31" spans="1:7">
      <c r="A31" s="57"/>
      <c r="B31" s="58"/>
      <c r="C31" s="58"/>
      <c r="D31" s="58"/>
      <c r="E31" s="58"/>
      <c r="F31" s="58"/>
      <c r="G31" s="59"/>
    </row>
    <row r="32" spans="1:7">
      <c r="A32" s="57"/>
      <c r="B32" s="58"/>
      <c r="C32" s="58"/>
      <c r="D32" s="58"/>
      <c r="E32" s="58"/>
      <c r="F32" s="58"/>
      <c r="G32" s="59"/>
    </row>
    <row r="33" spans="1:7">
      <c r="A33" s="57"/>
      <c r="B33" s="58"/>
      <c r="C33" s="58"/>
      <c r="D33" s="58"/>
      <c r="E33" s="58"/>
      <c r="F33" s="58"/>
      <c r="G33" s="59"/>
    </row>
    <row r="34" spans="1:7">
      <c r="A34" s="57"/>
      <c r="B34" s="58"/>
      <c r="C34" s="58"/>
      <c r="D34" s="58"/>
      <c r="E34" s="58"/>
      <c r="F34" s="58"/>
      <c r="G34" s="59"/>
    </row>
    <row r="35" spans="1:7">
      <c r="A35" s="57"/>
      <c r="B35" s="58"/>
      <c r="C35" s="58"/>
      <c r="D35" s="58"/>
      <c r="E35" s="58"/>
      <c r="F35" s="58"/>
      <c r="G35" s="59"/>
    </row>
    <row r="36" spans="1:7" ht="15.75" thickBot="1">
      <c r="A36" s="60"/>
      <c r="B36" s="61"/>
      <c r="C36" s="61"/>
      <c r="D36" s="61"/>
      <c r="E36" s="61"/>
      <c r="F36" s="61"/>
      <c r="G36" s="62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22" sqref="E22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9" t="str">
        <f>Accueil!A7</f>
        <v>AO/EPID-VAUBAN/23052019</v>
      </c>
      <c r="B1" s="119"/>
      <c r="C1" s="119"/>
      <c r="D1" s="119"/>
      <c r="E1" s="119"/>
      <c r="F1" s="119"/>
      <c r="G1" s="119"/>
      <c r="H1" s="119"/>
    </row>
    <row r="2" spans="1:8">
      <c r="A2" s="120" t="s">
        <v>25</v>
      </c>
      <c r="B2" s="120"/>
      <c r="C2" s="120"/>
      <c r="D2" s="120"/>
      <c r="E2" s="120"/>
      <c r="F2" s="120"/>
      <c r="G2" s="120"/>
      <c r="H2" s="120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113" t="s">
        <v>96</v>
      </c>
      <c r="B4" s="114"/>
      <c r="C4" s="114"/>
      <c r="D4" s="114"/>
      <c r="E4" s="47" t="s">
        <v>10</v>
      </c>
      <c r="F4" s="118"/>
      <c r="G4" s="118"/>
      <c r="H4" s="118"/>
    </row>
    <row r="5" spans="1:8">
      <c r="A5" s="5" t="s">
        <v>0</v>
      </c>
      <c r="B5" s="113" t="s">
        <v>96</v>
      </c>
      <c r="C5" s="114"/>
      <c r="D5" s="114"/>
      <c r="E5" s="114"/>
      <c r="F5" s="114"/>
      <c r="G5" s="114"/>
      <c r="H5" s="114"/>
    </row>
    <row r="6" spans="1:8">
      <c r="A6" s="48"/>
      <c r="B6" s="48"/>
      <c r="C6" s="48"/>
      <c r="D6" s="46"/>
      <c r="E6" s="46"/>
      <c r="F6" s="46"/>
      <c r="G6" s="46"/>
      <c r="H6" s="46"/>
    </row>
    <row r="7" spans="1:8">
      <c r="A7" s="193" t="s">
        <v>70</v>
      </c>
      <c r="B7" s="194"/>
      <c r="C7" s="194"/>
      <c r="D7" s="194"/>
      <c r="E7" s="194"/>
      <c r="F7" s="194"/>
      <c r="G7" s="194"/>
      <c r="H7" s="194"/>
    </row>
    <row r="8" spans="1:8">
      <c r="A8" s="177" t="s">
        <v>97</v>
      </c>
      <c r="B8" s="178"/>
      <c r="C8" s="179"/>
      <c r="D8" s="180" t="s">
        <v>26</v>
      </c>
      <c r="E8" s="181"/>
      <c r="F8" s="172" t="s">
        <v>27</v>
      </c>
      <c r="G8" s="172"/>
      <c r="H8" s="30" t="s">
        <v>102</v>
      </c>
    </row>
    <row r="9" spans="1:8">
      <c r="A9" s="173"/>
      <c r="B9" s="174"/>
      <c r="C9" s="175"/>
      <c r="D9" s="135"/>
      <c r="E9" s="136"/>
      <c r="F9" s="118"/>
      <c r="G9" s="118"/>
      <c r="H9" s="47"/>
    </row>
    <row r="10" spans="1:8">
      <c r="A10" s="170" t="s">
        <v>98</v>
      </c>
      <c r="B10" s="170"/>
      <c r="C10" s="170"/>
      <c r="D10" s="135"/>
      <c r="E10" s="136"/>
      <c r="F10" s="118"/>
      <c r="G10" s="118"/>
      <c r="H10" s="47"/>
    </row>
    <row r="11" spans="1:8">
      <c r="A11" s="170"/>
      <c r="B11" s="170"/>
      <c r="C11" s="170"/>
      <c r="D11" s="135"/>
      <c r="E11" s="136"/>
      <c r="F11" s="118"/>
      <c r="G11" s="118"/>
      <c r="H11" s="47"/>
    </row>
    <row r="12" spans="1:8">
      <c r="A12" s="46"/>
      <c r="B12" s="46"/>
      <c r="C12" s="46"/>
      <c r="D12" s="46"/>
      <c r="E12" s="46"/>
      <c r="F12" s="46"/>
      <c r="G12" s="46"/>
      <c r="H12" s="46"/>
    </row>
    <row r="13" spans="1:8" ht="15" customHeight="1">
      <c r="A13" s="192" t="s">
        <v>99</v>
      </c>
      <c r="B13" s="192"/>
      <c r="C13" s="192"/>
      <c r="D13" s="192"/>
      <c r="E13" s="192"/>
      <c r="F13" s="192"/>
      <c r="G13" s="192"/>
      <c r="H13" s="46"/>
    </row>
    <row r="14" spans="1:8">
      <c r="A14" s="192"/>
      <c r="B14" s="192"/>
      <c r="C14" s="192"/>
      <c r="D14" s="192"/>
      <c r="E14" s="192"/>
      <c r="F14" s="192"/>
      <c r="G14" s="192"/>
      <c r="H14" s="46"/>
    </row>
    <row r="15" spans="1:8" ht="15" customHeight="1">
      <c r="A15" s="192" t="s">
        <v>100</v>
      </c>
      <c r="B15" s="192"/>
      <c r="C15" s="192"/>
      <c r="D15" s="192"/>
      <c r="E15" s="192"/>
      <c r="F15" s="192"/>
      <c r="G15" s="192"/>
      <c r="H15" s="46"/>
    </row>
    <row r="16" spans="1:8">
      <c r="A16" s="192"/>
      <c r="B16" s="192"/>
      <c r="C16" s="192"/>
      <c r="D16" s="192"/>
      <c r="E16" s="192"/>
      <c r="F16" s="192"/>
      <c r="G16" s="192"/>
      <c r="H16" s="46"/>
    </row>
    <row r="17" spans="1:8">
      <c r="A17" s="192" t="s">
        <v>101</v>
      </c>
      <c r="B17" s="192"/>
      <c r="C17" s="192"/>
      <c r="D17" s="192"/>
      <c r="E17" s="192"/>
      <c r="F17" s="192"/>
      <c r="G17" s="192"/>
      <c r="H17" s="46"/>
    </row>
    <row r="18" spans="1:8">
      <c r="A18" s="65"/>
      <c r="B18" s="65"/>
      <c r="C18" s="65"/>
      <c r="D18" s="65"/>
      <c r="E18" s="65"/>
      <c r="F18" s="65"/>
      <c r="G18" s="65"/>
      <c r="H18" s="46"/>
    </row>
    <row r="19" spans="1:8">
      <c r="A19" s="65"/>
      <c r="B19" s="65"/>
      <c r="C19" s="65"/>
      <c r="D19" s="65"/>
      <c r="E19" s="65"/>
      <c r="F19" s="65"/>
      <c r="G19" s="65"/>
      <c r="H19" s="46"/>
    </row>
    <row r="20" spans="1:8">
      <c r="A20" s="65"/>
      <c r="B20" s="65"/>
      <c r="C20" s="65"/>
      <c r="D20" s="65"/>
      <c r="E20" s="65"/>
      <c r="F20" s="65"/>
      <c r="G20" s="65"/>
      <c r="H20" s="46"/>
    </row>
    <row r="21" spans="1:8">
      <c r="A21" s="46"/>
      <c r="B21" s="46"/>
      <c r="C21" s="46"/>
      <c r="D21" s="46"/>
      <c r="E21" s="46"/>
      <c r="F21" s="46"/>
      <c r="G21" s="46"/>
      <c r="H21" s="46"/>
    </row>
    <row r="22" spans="1:8">
      <c r="A22" s="46"/>
      <c r="B22" s="46"/>
      <c r="C22" s="46"/>
      <c r="D22" s="46"/>
      <c r="E22" s="46"/>
      <c r="F22" s="46"/>
      <c r="G22" s="46"/>
      <c r="H22" s="46"/>
    </row>
    <row r="23" spans="1:8">
      <c r="A23" s="46"/>
      <c r="B23" s="46"/>
      <c r="C23" s="46"/>
      <c r="D23" s="46"/>
      <c r="E23" s="46"/>
      <c r="F23" s="46"/>
      <c r="G23" s="46"/>
      <c r="H23" s="46"/>
    </row>
    <row r="24" spans="1:8">
      <c r="A24" s="46"/>
      <c r="B24" s="46"/>
      <c r="C24" s="46"/>
      <c r="D24" s="46"/>
      <c r="E24" s="46"/>
      <c r="F24" s="46"/>
      <c r="G24" s="46"/>
      <c r="H24" s="46"/>
    </row>
    <row r="25" spans="1:8">
      <c r="A25" s="46"/>
      <c r="B25" s="46"/>
      <c r="C25" s="46"/>
      <c r="D25" s="46"/>
      <c r="E25" s="46"/>
      <c r="F25" s="46"/>
      <c r="G25" s="46"/>
      <c r="H25" s="46"/>
    </row>
    <row r="26" spans="1:8">
      <c r="A26" s="46"/>
      <c r="B26" s="46"/>
      <c r="C26" s="46"/>
      <c r="D26" s="46"/>
      <c r="E26" s="46"/>
      <c r="F26" s="46"/>
      <c r="G26" s="46"/>
      <c r="H26" s="46"/>
    </row>
    <row r="27" spans="1:8">
      <c r="A27" s="46"/>
      <c r="B27" s="46"/>
      <c r="C27" s="46"/>
      <c r="D27" s="46"/>
      <c r="E27" s="46"/>
      <c r="F27" s="46"/>
      <c r="G27" s="46"/>
      <c r="H27" s="46"/>
    </row>
    <row r="28" spans="1:8">
      <c r="A28" s="46"/>
      <c r="B28" s="46"/>
      <c r="C28" s="46"/>
      <c r="D28" s="46"/>
      <c r="E28" s="46"/>
      <c r="F28" s="46"/>
      <c r="G28" s="46"/>
      <c r="H28" s="46"/>
    </row>
    <row r="29" spans="1:8">
      <c r="A29" s="46"/>
      <c r="B29" s="46"/>
      <c r="C29" s="46"/>
      <c r="D29" s="46"/>
      <c r="E29" s="46"/>
      <c r="F29" s="46"/>
      <c r="G29" s="46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  <row r="31" spans="1:8">
      <c r="A31" s="46"/>
      <c r="B31" s="46"/>
      <c r="C31" s="46"/>
      <c r="D31" s="46"/>
      <c r="E31" s="46"/>
      <c r="F31" s="46"/>
      <c r="G31" s="46"/>
      <c r="H31" s="46"/>
    </row>
    <row r="32" spans="1:8">
      <c r="A32" s="46"/>
      <c r="B32" s="46"/>
      <c r="C32" s="46"/>
      <c r="D32" s="46"/>
      <c r="E32" s="46"/>
      <c r="F32" s="46"/>
      <c r="G32" s="46"/>
      <c r="H32" s="46"/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46"/>
      <c r="C34" s="46"/>
      <c r="D34" s="46"/>
      <c r="E34" s="46"/>
      <c r="F34" s="46"/>
      <c r="G34" s="4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1" sqref="D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9" t="str">
        <f>Accueil!A7</f>
        <v>AO/EPID-VAUBAN/23052019</v>
      </c>
      <c r="B1" s="119"/>
      <c r="C1" s="119"/>
      <c r="D1" s="119"/>
      <c r="E1" s="119"/>
      <c r="F1" s="119"/>
      <c r="G1" s="119"/>
      <c r="H1" s="119"/>
    </row>
    <row r="2" spans="1:8">
      <c r="A2" s="120" t="s">
        <v>25</v>
      </c>
      <c r="B2" s="120"/>
      <c r="C2" s="120"/>
      <c r="D2" s="120"/>
      <c r="E2" s="120"/>
      <c r="F2" s="120"/>
      <c r="G2" s="120"/>
      <c r="H2" s="120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113" t="s">
        <v>66</v>
      </c>
      <c r="B4" s="114"/>
      <c r="C4" s="114"/>
      <c r="D4" s="114"/>
      <c r="E4" s="4" t="s">
        <v>10</v>
      </c>
      <c r="F4" s="118"/>
      <c r="G4" s="118"/>
      <c r="H4" s="118"/>
    </row>
    <row r="5" spans="1:8">
      <c r="A5" s="5" t="s">
        <v>0</v>
      </c>
      <c r="B5" s="113" t="s">
        <v>66</v>
      </c>
      <c r="C5" s="114"/>
      <c r="D5" s="114"/>
      <c r="E5" s="114"/>
      <c r="F5" s="114"/>
      <c r="G5" s="114"/>
      <c r="H5" s="114"/>
    </row>
    <row r="6" spans="1:8">
      <c r="A6" s="6"/>
      <c r="B6" s="6"/>
      <c r="C6" s="6"/>
      <c r="D6" s="2"/>
      <c r="E6" s="2"/>
      <c r="F6" s="2"/>
      <c r="G6" s="2"/>
      <c r="H6" s="2"/>
    </row>
    <row r="7" spans="1:8">
      <c r="A7" s="138" t="s">
        <v>70</v>
      </c>
      <c r="B7" s="138"/>
      <c r="C7" s="138"/>
      <c r="D7" s="138"/>
      <c r="E7" s="138"/>
      <c r="F7" s="138"/>
      <c r="G7" s="138"/>
      <c r="H7" s="7"/>
    </row>
    <row r="8" spans="1:8">
      <c r="A8" s="177" t="s">
        <v>71</v>
      </c>
      <c r="B8" s="178"/>
      <c r="C8" s="179"/>
      <c r="D8" s="180" t="s">
        <v>26</v>
      </c>
      <c r="E8" s="181"/>
      <c r="F8" s="180" t="s">
        <v>27</v>
      </c>
      <c r="G8" s="181"/>
      <c r="H8" s="8"/>
    </row>
    <row r="9" spans="1:8">
      <c r="A9" s="173" t="s">
        <v>72</v>
      </c>
      <c r="B9" s="174"/>
      <c r="C9" s="175"/>
      <c r="D9" s="135"/>
      <c r="E9" s="136"/>
      <c r="F9" s="135"/>
      <c r="G9" s="136"/>
      <c r="H9" s="2"/>
    </row>
    <row r="10" spans="1:8">
      <c r="A10" s="170" t="s">
        <v>73</v>
      </c>
      <c r="B10" s="170"/>
      <c r="C10" s="170"/>
      <c r="D10" s="135"/>
      <c r="E10" s="136"/>
      <c r="F10" s="135"/>
      <c r="G10" s="136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 t="s">
        <v>67</v>
      </c>
      <c r="B13" s="2"/>
      <c r="C13" s="2"/>
      <c r="D13" s="2"/>
      <c r="E13" s="2"/>
      <c r="F13" s="2"/>
      <c r="G13" s="2"/>
      <c r="H13" s="2"/>
    </row>
    <row r="14" spans="1:8">
      <c r="A14" s="2" t="s">
        <v>68</v>
      </c>
      <c r="B14" s="2"/>
      <c r="C14" s="2"/>
      <c r="D14" s="2"/>
      <c r="E14" s="2"/>
      <c r="F14" s="2"/>
      <c r="G14" s="2"/>
      <c r="H14" s="2"/>
    </row>
    <row r="15" spans="1:8">
      <c r="A15" s="46" t="s">
        <v>69</v>
      </c>
      <c r="B15" s="46"/>
      <c r="C15" s="46"/>
      <c r="D15" s="46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29" sqref="E29:G2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9" t="str">
        <f>Accueil!A7</f>
        <v>AO/EPID-VAUBAN/23052019</v>
      </c>
      <c r="B1" s="119"/>
      <c r="C1" s="119"/>
      <c r="D1" s="119"/>
      <c r="E1" s="119"/>
      <c r="F1" s="119"/>
      <c r="G1" s="119"/>
      <c r="H1" s="119"/>
    </row>
    <row r="2" spans="1:8">
      <c r="A2" s="120" t="s">
        <v>25</v>
      </c>
      <c r="B2" s="120"/>
      <c r="C2" s="120"/>
      <c r="D2" s="120"/>
      <c r="E2" s="120"/>
      <c r="F2" s="120"/>
      <c r="G2" s="120"/>
      <c r="H2" s="120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113" t="s">
        <v>9</v>
      </c>
      <c r="B4" s="114"/>
      <c r="C4" s="114"/>
      <c r="D4" s="114"/>
      <c r="E4" s="114"/>
      <c r="F4" s="114"/>
      <c r="G4" s="114"/>
      <c r="H4" s="114"/>
    </row>
    <row r="5" spans="1:8">
      <c r="A5" s="115" t="s">
        <v>122</v>
      </c>
      <c r="B5" s="116"/>
      <c r="C5" s="116"/>
      <c r="D5" s="116"/>
      <c r="E5" s="116"/>
      <c r="F5" s="116"/>
      <c r="G5" s="116"/>
      <c r="H5" s="117"/>
    </row>
    <row r="6" spans="1:8">
      <c r="A6" s="105" t="s">
        <v>123</v>
      </c>
      <c r="B6" s="106"/>
      <c r="C6" s="106"/>
      <c r="D6" s="106"/>
      <c r="E6" s="106"/>
      <c r="F6" s="106"/>
      <c r="G6" s="106"/>
      <c r="H6" s="107"/>
    </row>
    <row r="7" spans="1:8">
      <c r="A7" s="66"/>
      <c r="B7" s="66"/>
      <c r="C7" s="66"/>
      <c r="D7" s="66"/>
      <c r="E7" s="66"/>
      <c r="F7" s="66"/>
      <c r="G7" s="66"/>
      <c r="H7" s="8"/>
    </row>
    <row r="8" spans="1:8">
      <c r="A8" s="66"/>
      <c r="B8" s="66"/>
      <c r="C8" s="121" t="s">
        <v>103</v>
      </c>
      <c r="D8" s="121"/>
      <c r="E8" s="121" t="s">
        <v>104</v>
      </c>
      <c r="F8" s="121"/>
      <c r="G8" s="121"/>
      <c r="H8" s="46"/>
    </row>
    <row r="9" spans="1:8">
      <c r="A9" s="66"/>
      <c r="B9" s="66"/>
      <c r="C9" s="123">
        <v>1</v>
      </c>
      <c r="D9" s="123"/>
      <c r="E9" s="122" t="s">
        <v>118</v>
      </c>
      <c r="F9" s="123"/>
      <c r="G9" s="123"/>
      <c r="H9" s="46"/>
    </row>
    <row r="10" spans="1:8">
      <c r="A10" s="66"/>
      <c r="B10" s="66"/>
      <c r="C10" s="123">
        <v>2</v>
      </c>
      <c r="D10" s="123"/>
      <c r="E10" s="122" t="s">
        <v>105</v>
      </c>
      <c r="F10" s="123"/>
      <c r="G10" s="123"/>
      <c r="H10" s="46"/>
    </row>
    <row r="11" spans="1:8">
      <c r="A11" s="66"/>
      <c r="B11" s="66"/>
      <c r="C11" s="123">
        <v>3</v>
      </c>
      <c r="D11" s="123"/>
      <c r="E11" s="122" t="s">
        <v>106</v>
      </c>
      <c r="F11" s="123"/>
      <c r="G11" s="123"/>
      <c r="H11" s="46"/>
    </row>
    <row r="12" spans="1:8">
      <c r="A12" s="66"/>
      <c r="B12" s="66"/>
      <c r="C12" s="123">
        <v>4</v>
      </c>
      <c r="D12" s="123"/>
      <c r="E12" s="122" t="s">
        <v>22</v>
      </c>
      <c r="F12" s="123"/>
      <c r="G12" s="123"/>
      <c r="H12" s="46"/>
    </row>
    <row r="13" spans="1:8">
      <c r="A13" s="66"/>
      <c r="B13" s="66"/>
      <c r="C13" s="123">
        <v>5</v>
      </c>
      <c r="D13" s="123"/>
      <c r="E13" s="122" t="s">
        <v>107</v>
      </c>
      <c r="F13" s="123"/>
      <c r="G13" s="123"/>
      <c r="H13" s="46"/>
    </row>
    <row r="14" spans="1:8">
      <c r="A14" s="66"/>
      <c r="B14" s="66"/>
      <c r="C14" s="123">
        <v>6</v>
      </c>
      <c r="D14" s="123"/>
      <c r="E14" s="122" t="s">
        <v>119</v>
      </c>
      <c r="F14" s="123"/>
      <c r="G14" s="123"/>
      <c r="H14" s="46"/>
    </row>
    <row r="15" spans="1:8">
      <c r="A15" s="66"/>
      <c r="B15" s="66"/>
      <c r="C15" s="108">
        <v>7</v>
      </c>
      <c r="D15" s="109"/>
      <c r="E15" s="122" t="s">
        <v>83</v>
      </c>
      <c r="F15" s="123"/>
      <c r="G15" s="123"/>
      <c r="H15" s="46"/>
    </row>
    <row r="16" spans="1:8">
      <c r="A16" s="66"/>
      <c r="B16" s="66"/>
      <c r="C16" s="108">
        <v>8</v>
      </c>
      <c r="D16" s="109"/>
      <c r="E16" s="122" t="s">
        <v>124</v>
      </c>
      <c r="F16" s="123"/>
      <c r="G16" s="123"/>
      <c r="H16" s="46"/>
    </row>
    <row r="17" spans="1:8">
      <c r="A17" s="66"/>
      <c r="B17" s="66"/>
      <c r="C17" s="108">
        <v>9</v>
      </c>
      <c r="D17" s="109"/>
      <c r="E17" s="110" t="s">
        <v>112</v>
      </c>
      <c r="F17" s="111"/>
      <c r="G17" s="112"/>
      <c r="H17" s="46"/>
    </row>
    <row r="18" spans="1:8">
      <c r="A18" s="66"/>
      <c r="B18" s="66"/>
      <c r="C18" s="108">
        <v>10</v>
      </c>
      <c r="D18" s="109"/>
      <c r="E18" s="110" t="s">
        <v>126</v>
      </c>
      <c r="F18" s="111"/>
      <c r="G18" s="112"/>
      <c r="H18" s="46"/>
    </row>
    <row r="19" spans="1:8">
      <c r="A19" s="66"/>
      <c r="B19" s="66"/>
      <c r="C19" s="123">
        <v>11</v>
      </c>
      <c r="D19" s="123"/>
      <c r="E19" s="110" t="s">
        <v>108</v>
      </c>
      <c r="F19" s="111"/>
      <c r="G19" s="112"/>
      <c r="H19" s="46"/>
    </row>
    <row r="20" spans="1:8">
      <c r="A20" s="66"/>
      <c r="B20" s="66"/>
      <c r="C20" s="108">
        <v>12</v>
      </c>
      <c r="D20" s="109"/>
      <c r="E20" s="110" t="s">
        <v>115</v>
      </c>
      <c r="F20" s="111"/>
      <c r="G20" s="112"/>
      <c r="H20" s="46"/>
    </row>
    <row r="21" spans="1:8">
      <c r="A21" s="66"/>
      <c r="B21" s="66"/>
      <c r="C21" s="108">
        <v>13</v>
      </c>
      <c r="D21" s="109"/>
      <c r="E21" s="110" t="s">
        <v>117</v>
      </c>
      <c r="F21" s="111"/>
      <c r="G21" s="112"/>
      <c r="H21" s="46"/>
    </row>
    <row r="22" spans="1:8">
      <c r="A22" s="66"/>
      <c r="B22" s="66"/>
      <c r="C22" s="123">
        <v>14</v>
      </c>
      <c r="D22" s="123"/>
      <c r="E22" s="110" t="s">
        <v>111</v>
      </c>
      <c r="F22" s="111"/>
      <c r="G22" s="112"/>
      <c r="H22" s="46"/>
    </row>
    <row r="23" spans="1:8">
      <c r="A23" s="66"/>
      <c r="B23" s="66"/>
      <c r="C23" s="108">
        <v>15</v>
      </c>
      <c r="D23" s="109"/>
      <c r="E23" s="110" t="s">
        <v>109</v>
      </c>
      <c r="F23" s="111"/>
      <c r="G23" s="112"/>
      <c r="H23" s="46"/>
    </row>
    <row r="24" spans="1:8">
      <c r="A24" s="46"/>
      <c r="B24" s="46"/>
      <c r="C24" s="108">
        <v>16</v>
      </c>
      <c r="D24" s="109"/>
      <c r="E24" s="110" t="s">
        <v>110</v>
      </c>
      <c r="F24" s="111"/>
      <c r="G24" s="112"/>
      <c r="H24" s="46"/>
    </row>
    <row r="25" spans="1:8">
      <c r="A25" s="46"/>
      <c r="B25" s="46"/>
      <c r="C25" s="123">
        <v>17</v>
      </c>
      <c r="D25" s="123"/>
      <c r="E25" s="110" t="s">
        <v>116</v>
      </c>
      <c r="F25" s="111"/>
      <c r="G25" s="112"/>
      <c r="H25" s="46"/>
    </row>
    <row r="26" spans="1:8">
      <c r="A26" s="46"/>
      <c r="B26" s="46"/>
      <c r="C26" s="108">
        <v>18</v>
      </c>
      <c r="D26" s="109"/>
      <c r="E26" s="110" t="s">
        <v>114</v>
      </c>
      <c r="F26" s="111"/>
      <c r="G26" s="112"/>
      <c r="H26" s="46"/>
    </row>
    <row r="27" spans="1:8">
      <c r="A27" s="46"/>
      <c r="B27" s="46"/>
      <c r="C27" s="108">
        <v>19</v>
      </c>
      <c r="D27" s="109"/>
      <c r="E27" s="110" t="s">
        <v>113</v>
      </c>
      <c r="F27" s="111"/>
      <c r="G27" s="112"/>
      <c r="H27" s="46"/>
    </row>
    <row r="28" spans="1:8">
      <c r="A28" s="46"/>
      <c r="B28" s="46"/>
      <c r="C28" s="108">
        <v>20</v>
      </c>
      <c r="D28" s="109"/>
      <c r="E28" s="110" t="s">
        <v>127</v>
      </c>
      <c r="F28" s="111"/>
      <c r="G28" s="112"/>
      <c r="H28" s="46"/>
    </row>
    <row r="29" spans="1:8">
      <c r="A29" s="46"/>
      <c r="B29" s="46"/>
      <c r="C29" s="118">
        <v>21</v>
      </c>
      <c r="D29" s="118"/>
      <c r="E29" s="118" t="s">
        <v>135</v>
      </c>
      <c r="F29" s="118"/>
      <c r="G29" s="118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  <row r="31" spans="1:8">
      <c r="A31" s="113" t="s">
        <v>128</v>
      </c>
      <c r="B31" s="114"/>
      <c r="C31" s="114"/>
      <c r="D31" s="114"/>
      <c r="E31" s="114"/>
      <c r="F31" s="114"/>
      <c r="G31" s="114"/>
      <c r="H31" s="114"/>
    </row>
    <row r="32" spans="1:8">
      <c r="A32" s="115" t="s">
        <v>129</v>
      </c>
      <c r="B32" s="116"/>
      <c r="C32" s="116"/>
      <c r="D32" s="116"/>
      <c r="E32" s="116"/>
      <c r="F32" s="116"/>
      <c r="G32" s="116"/>
      <c r="H32" s="117"/>
    </row>
    <row r="33" spans="1:8">
      <c r="A33" s="105"/>
      <c r="B33" s="106"/>
      <c r="C33" s="106"/>
      <c r="D33" s="106"/>
      <c r="E33" s="106"/>
      <c r="F33" s="106"/>
      <c r="G33" s="106"/>
      <c r="H33" s="107"/>
    </row>
    <row r="34" spans="1:8">
      <c r="A34" s="46"/>
      <c r="B34" s="46"/>
      <c r="C34" s="66"/>
      <c r="D34" s="66"/>
      <c r="E34" s="66"/>
      <c r="F34" s="66"/>
      <c r="G34" s="6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</sheetData>
  <mergeCells count="52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  <mergeCell ref="C29:D29"/>
    <mergeCell ref="E29:G2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D15" sqref="D1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6.85546875" customWidth="1"/>
  </cols>
  <sheetData>
    <row r="1" spans="1:12" s="2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1:12" s="2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1:12" s="2" customFormat="1" ht="17.100000000000001" customHeight="1" thickBot="1">
      <c r="E3" s="46"/>
      <c r="F3" s="46"/>
      <c r="G3" s="46"/>
      <c r="H3" s="46"/>
      <c r="I3" s="46"/>
      <c r="J3" s="46"/>
      <c r="K3" s="46"/>
      <c r="L3" s="46"/>
    </row>
    <row r="4" spans="1:12" s="2" customFormat="1" ht="17.100000000000001" customHeight="1" thickBot="1">
      <c r="A4" s="45">
        <v>1</v>
      </c>
      <c r="B4" s="3" t="str">
        <f>"MATERIEL N°" &amp;$A$4</f>
        <v>MATERIEL N°1</v>
      </c>
      <c r="C4" s="4" t="s">
        <v>10</v>
      </c>
      <c r="D4" s="4"/>
      <c r="E4" s="55" t="str">
        <f>"MATERIEL N°" &amp;$A$4</f>
        <v>MATERIEL N°1</v>
      </c>
      <c r="F4" s="47" t="s">
        <v>10</v>
      </c>
      <c r="G4" s="143"/>
      <c r="H4" s="144"/>
      <c r="I4" s="144"/>
      <c r="J4" s="144"/>
      <c r="K4" s="144"/>
      <c r="L4" s="145"/>
    </row>
    <row r="5" spans="1:12" s="2" customFormat="1" ht="17.100000000000001" customHeight="1">
      <c r="B5" s="4" t="s">
        <v>0</v>
      </c>
      <c r="C5" s="121" t="s">
        <v>20</v>
      </c>
      <c r="D5" s="121"/>
      <c r="E5" s="54" t="s">
        <v>0</v>
      </c>
      <c r="F5" s="113" t="str">
        <f>C5</f>
        <v>MFP LOCAL A3  COULEUR</v>
      </c>
      <c r="G5" s="114"/>
      <c r="H5" s="114"/>
      <c r="I5" s="114"/>
      <c r="J5" s="114"/>
      <c r="K5" s="114"/>
      <c r="L5" s="114"/>
    </row>
    <row r="6" spans="1:12" s="2" customFormat="1" ht="17.100000000000001" customHeight="1">
      <c r="B6" s="4" t="s">
        <v>1</v>
      </c>
      <c r="C6" s="135">
        <v>6</v>
      </c>
      <c r="D6" s="136"/>
      <c r="E6" s="48"/>
      <c r="F6" s="48"/>
      <c r="G6" s="48"/>
      <c r="H6" s="46"/>
      <c r="I6" s="46"/>
      <c r="J6" s="46"/>
      <c r="K6" s="46"/>
      <c r="L6" s="46"/>
    </row>
    <row r="7" spans="1:12" s="2" customFormat="1" ht="17.100000000000001" customHeight="1">
      <c r="E7" s="124" t="s">
        <v>85</v>
      </c>
      <c r="F7" s="137"/>
      <c r="G7" s="137"/>
      <c r="H7" s="137"/>
      <c r="I7" s="137"/>
      <c r="J7" s="137"/>
      <c r="K7" s="137"/>
      <c r="L7" s="125"/>
    </row>
    <row r="8" spans="1:12" s="2" customFormat="1" ht="17.100000000000001" customHeight="1">
      <c r="B8" s="9" t="s">
        <v>8</v>
      </c>
      <c r="C8" s="41" t="s">
        <v>6</v>
      </c>
      <c r="D8" s="41" t="s">
        <v>7</v>
      </c>
      <c r="E8" s="139" t="s">
        <v>28</v>
      </c>
      <c r="F8" s="140"/>
      <c r="G8" s="52" t="s">
        <v>133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2" customFormat="1" ht="17.100000000000001" customHeight="1">
      <c r="B9" s="10" t="s">
        <v>2</v>
      </c>
      <c r="C9" s="31">
        <v>25</v>
      </c>
      <c r="D9" s="31"/>
      <c r="E9" s="110" t="str">
        <f>"Matériel n°" &amp;$A$4</f>
        <v>Matériel n°1</v>
      </c>
      <c r="F9" s="112"/>
      <c r="G9" s="73"/>
      <c r="H9" s="70"/>
      <c r="I9" s="73"/>
      <c r="J9" s="73"/>
      <c r="K9" s="73"/>
      <c r="L9" s="73"/>
    </row>
    <row r="10" spans="1:12" s="2" customFormat="1" ht="17.100000000000001" customHeight="1">
      <c r="B10" s="4" t="s">
        <v>16</v>
      </c>
      <c r="C10" s="31">
        <v>25</v>
      </c>
      <c r="D10" s="31"/>
      <c r="E10" s="110" t="s">
        <v>29</v>
      </c>
      <c r="F10" s="112"/>
      <c r="G10" s="73"/>
      <c r="H10" s="70"/>
      <c r="I10" s="73"/>
      <c r="J10" s="73"/>
      <c r="K10" s="73"/>
      <c r="L10" s="73"/>
    </row>
    <row r="11" spans="1:12" s="2" customFormat="1" ht="17.100000000000001" customHeight="1">
      <c r="B11" s="4" t="s">
        <v>18</v>
      </c>
      <c r="C11" s="31">
        <v>25</v>
      </c>
      <c r="D11" s="31"/>
      <c r="E11" s="110" t="s">
        <v>78</v>
      </c>
      <c r="F11" s="112"/>
      <c r="G11" s="73"/>
      <c r="H11" s="70"/>
      <c r="I11" s="73"/>
      <c r="J11" s="73"/>
      <c r="K11" s="73"/>
      <c r="L11" s="73"/>
    </row>
    <row r="12" spans="1:12" s="2" customFormat="1" ht="17.100000000000001" customHeight="1">
      <c r="B12" s="4" t="s">
        <v>17</v>
      </c>
      <c r="C12" s="31">
        <v>512</v>
      </c>
      <c r="D12" s="31"/>
      <c r="E12" s="110" t="s">
        <v>82</v>
      </c>
      <c r="F12" s="112"/>
      <c r="G12" s="73"/>
      <c r="H12" s="70"/>
      <c r="I12" s="73"/>
      <c r="J12" s="73"/>
      <c r="K12" s="73"/>
      <c r="L12" s="73"/>
    </row>
    <row r="13" spans="1:12" s="2" customFormat="1" ht="17.100000000000001" customHeight="1">
      <c r="B13" s="4" t="s">
        <v>74</v>
      </c>
      <c r="C13" s="31">
        <v>500</v>
      </c>
      <c r="D13" s="31"/>
      <c r="E13" s="110" t="s">
        <v>121</v>
      </c>
      <c r="F13" s="112"/>
      <c r="G13" s="73"/>
      <c r="H13" s="70"/>
      <c r="I13" s="73"/>
      <c r="J13" s="73"/>
      <c r="K13" s="73"/>
      <c r="L13" s="73"/>
    </row>
    <row r="14" spans="1:12" s="2" customFormat="1" ht="17.100000000000001" customHeight="1">
      <c r="B14" s="4" t="s">
        <v>3</v>
      </c>
      <c r="C14" s="31">
        <v>50</v>
      </c>
      <c r="D14" s="31"/>
      <c r="E14" s="110" t="s">
        <v>139</v>
      </c>
      <c r="F14" s="112"/>
      <c r="G14" s="85"/>
      <c r="H14" s="82"/>
      <c r="I14" s="85"/>
      <c r="J14" s="85"/>
      <c r="K14" s="85"/>
      <c r="L14" s="85"/>
    </row>
    <row r="15" spans="1:12" s="2" customFormat="1" ht="17.100000000000001" customHeight="1">
      <c r="B15" s="4" t="s">
        <v>4</v>
      </c>
      <c r="C15" s="31">
        <v>1150</v>
      </c>
      <c r="D15" s="31"/>
      <c r="E15" s="138" t="s">
        <v>86</v>
      </c>
      <c r="F15" s="138"/>
      <c r="G15" s="138"/>
      <c r="H15" s="138"/>
      <c r="I15" s="138"/>
      <c r="J15" s="138"/>
      <c r="K15" s="138"/>
      <c r="L15" s="138"/>
    </row>
    <row r="16" spans="1:12" s="2" customFormat="1" ht="17.100000000000001" customHeight="1">
      <c r="E16" s="52" t="s">
        <v>30</v>
      </c>
      <c r="F16" s="52" t="s">
        <v>31</v>
      </c>
      <c r="G16" s="52" t="s">
        <v>133</v>
      </c>
      <c r="H16" s="52" t="str">
        <f>Accueil!$B$13</f>
        <v>-</v>
      </c>
      <c r="I16" s="52" t="str">
        <f>Accueil!$C$13</f>
        <v>-</v>
      </c>
      <c r="J16" s="52" t="str">
        <f>Accueil!$D$13</f>
        <v>-</v>
      </c>
      <c r="K16" s="52" t="str">
        <f>Accueil!$E$13</f>
        <v>-</v>
      </c>
      <c r="L16" s="52" t="str">
        <f>Accueil!$F$13</f>
        <v>LOA 20 Trimestres</v>
      </c>
    </row>
    <row r="17" spans="1:12" s="2" customFormat="1" ht="17.100000000000001" customHeight="1">
      <c r="B17" s="9" t="s">
        <v>5</v>
      </c>
      <c r="C17" s="69" t="s">
        <v>11</v>
      </c>
      <c r="D17" s="69" t="s">
        <v>7</v>
      </c>
      <c r="E17" s="70" t="str">
        <f>"Matériel n°" &amp;$A$4</f>
        <v>Matériel n°1</v>
      </c>
      <c r="F17" s="73">
        <f>C6</f>
        <v>6</v>
      </c>
      <c r="G17" s="73"/>
      <c r="H17" s="73"/>
      <c r="I17" s="73"/>
      <c r="J17" s="73"/>
      <c r="K17" s="73"/>
      <c r="L17" s="73"/>
    </row>
    <row r="18" spans="1:12" s="2" customFormat="1" ht="17.100000000000001" customHeight="1">
      <c r="B18" s="146" t="s">
        <v>95</v>
      </c>
      <c r="C18" s="148" t="s">
        <v>12</v>
      </c>
      <c r="D18" s="148"/>
      <c r="E18" s="70" t="s">
        <v>29</v>
      </c>
      <c r="F18" s="73">
        <v>0</v>
      </c>
      <c r="G18" s="73"/>
      <c r="H18" s="73"/>
      <c r="I18" s="73"/>
      <c r="J18" s="73"/>
      <c r="K18" s="73"/>
      <c r="L18" s="73"/>
    </row>
    <row r="19" spans="1:12" s="2" customFormat="1" ht="17.100000000000001" customHeight="1">
      <c r="B19" s="147"/>
      <c r="C19" s="149"/>
      <c r="D19" s="149"/>
      <c r="E19" s="70" t="s">
        <v>78</v>
      </c>
      <c r="F19" s="73">
        <v>1</v>
      </c>
      <c r="G19" s="73"/>
      <c r="H19" s="73"/>
      <c r="I19" s="73"/>
      <c r="J19" s="73"/>
      <c r="K19" s="73"/>
      <c r="L19" s="73"/>
    </row>
    <row r="20" spans="1:12" s="2" customFormat="1" ht="17.100000000000001" customHeight="1">
      <c r="B20" s="146" t="s">
        <v>125</v>
      </c>
      <c r="C20" s="148" t="s">
        <v>12</v>
      </c>
      <c r="D20" s="148"/>
      <c r="E20" s="70" t="s">
        <v>82</v>
      </c>
      <c r="F20" s="73">
        <v>6</v>
      </c>
      <c r="G20" s="73"/>
      <c r="H20" s="73"/>
      <c r="I20" s="73"/>
      <c r="J20" s="73"/>
      <c r="K20" s="73"/>
      <c r="L20" s="73"/>
    </row>
    <row r="21" spans="1:12" s="2" customFormat="1" ht="17.100000000000001" customHeight="1">
      <c r="B21" s="147"/>
      <c r="C21" s="149"/>
      <c r="D21" s="149"/>
      <c r="E21" s="70" t="s">
        <v>121</v>
      </c>
      <c r="F21" s="73">
        <v>3</v>
      </c>
      <c r="G21" s="73"/>
      <c r="H21" s="73"/>
      <c r="I21" s="73"/>
      <c r="J21" s="73"/>
      <c r="K21" s="73"/>
      <c r="L21" s="73"/>
    </row>
    <row r="22" spans="1:12" s="2" customFormat="1" ht="17.100000000000001" customHeight="1">
      <c r="E22" s="82" t="s">
        <v>139</v>
      </c>
      <c r="F22" s="85">
        <v>1</v>
      </c>
      <c r="G22" s="85"/>
      <c r="H22" s="85"/>
      <c r="I22" s="85"/>
      <c r="J22" s="85"/>
      <c r="K22" s="85"/>
      <c r="L22" s="85"/>
    </row>
    <row r="23" spans="1:12" s="2" customFormat="1" ht="17.100000000000001" customHeight="1">
      <c r="B23" s="9" t="s">
        <v>9</v>
      </c>
      <c r="C23" s="41" t="s">
        <v>6</v>
      </c>
      <c r="D23" s="41" t="s">
        <v>7</v>
      </c>
      <c r="E23" s="124" t="s">
        <v>33</v>
      </c>
      <c r="F23" s="125"/>
      <c r="G23" s="83"/>
      <c r="H23" s="50"/>
      <c r="I23" s="50"/>
      <c r="J23" s="50"/>
      <c r="K23" s="50"/>
      <c r="L23" s="50"/>
    </row>
    <row r="24" spans="1:12" s="2" customFormat="1" ht="17.100000000000001" customHeight="1">
      <c r="A24" s="141" t="s">
        <v>13</v>
      </c>
      <c r="B24" s="47" t="s">
        <v>74</v>
      </c>
      <c r="C24" s="64">
        <v>500</v>
      </c>
      <c r="D24" s="31"/>
      <c r="E24" s="124" t="str">
        <f>IF(Accueil!$B$12="Oui","SOMME DES LOYERS LOA 4 T","-")</f>
        <v>-</v>
      </c>
      <c r="F24" s="125"/>
      <c r="G24" s="53"/>
      <c r="H24" s="85"/>
      <c r="I24" s="50"/>
      <c r="J24" s="50"/>
      <c r="K24" s="50"/>
      <c r="L24" s="50"/>
    </row>
    <row r="25" spans="1:12" s="2" customFormat="1" ht="17.100000000000001" customHeight="1">
      <c r="A25" s="142"/>
      <c r="B25" s="49" t="s">
        <v>14</v>
      </c>
      <c r="C25" s="64">
        <v>1000</v>
      </c>
      <c r="D25" s="31"/>
      <c r="E25" s="124" t="str">
        <f>IF(Accueil!$C$12="Oui","SOMME DES LOYERS LOA 8 T","-")</f>
        <v>-</v>
      </c>
      <c r="F25" s="125"/>
      <c r="G25" s="53"/>
      <c r="H25" s="50"/>
      <c r="I25" s="85"/>
      <c r="J25" s="50"/>
      <c r="K25" s="50"/>
      <c r="L25" s="50"/>
    </row>
    <row r="26" spans="1:12" s="2" customFormat="1" ht="17.100000000000001" customHeight="1">
      <c r="A26" s="9" t="s">
        <v>76</v>
      </c>
      <c r="B26" s="4" t="s">
        <v>22</v>
      </c>
      <c r="C26" s="31" t="s">
        <v>12</v>
      </c>
      <c r="D26" s="31"/>
      <c r="E26" s="124" t="str">
        <f>IF(Accueil!$D$12="Oui","SOMME DES LOYERS LOA 12 T","-")</f>
        <v>-</v>
      </c>
      <c r="F26" s="125"/>
      <c r="G26" s="53"/>
      <c r="H26" s="50"/>
      <c r="I26" s="50"/>
      <c r="J26" s="85"/>
      <c r="K26" s="50"/>
      <c r="L26" s="50"/>
    </row>
    <row r="27" spans="1:12" s="2" customFormat="1" ht="17.100000000000001" customHeight="1">
      <c r="A27" s="9" t="s">
        <v>79</v>
      </c>
      <c r="B27" s="4" t="s">
        <v>75</v>
      </c>
      <c r="C27" s="31" t="s">
        <v>12</v>
      </c>
      <c r="D27" s="31"/>
      <c r="E27" s="124" t="str">
        <f>IF(Accueil!$E$12="Oui","SOMME DES LOYERS LOA 16 T","-")</f>
        <v>-</v>
      </c>
      <c r="F27" s="125"/>
      <c r="G27" s="53"/>
      <c r="H27" s="50"/>
      <c r="I27" s="50"/>
      <c r="J27" s="50"/>
      <c r="K27" s="51"/>
      <c r="L27" s="50"/>
    </row>
    <row r="28" spans="1:12" s="2" customFormat="1" ht="17.100000000000001" customHeight="1">
      <c r="A28" s="9" t="s">
        <v>120</v>
      </c>
      <c r="B28" s="4" t="s">
        <v>83</v>
      </c>
      <c r="C28" s="31" t="s">
        <v>77</v>
      </c>
      <c r="D28" s="31"/>
      <c r="E28" s="124" t="str">
        <f>IF(Accueil!$F$12="Oui","SOMME DES LOYERS LOA 20 T","-")</f>
        <v>SOMME DES LOYERS LOA 20 T</v>
      </c>
      <c r="F28" s="125"/>
      <c r="G28" s="53"/>
      <c r="H28" s="50"/>
      <c r="I28" s="50"/>
      <c r="J28" s="50"/>
      <c r="K28" s="50"/>
      <c r="L28" s="82"/>
    </row>
    <row r="29" spans="1:12" s="2" customFormat="1" ht="17.100000000000001" customHeight="1">
      <c r="A29" s="9" t="s">
        <v>136</v>
      </c>
      <c r="B29" s="47" t="s">
        <v>137</v>
      </c>
      <c r="C29" s="85" t="s">
        <v>138</v>
      </c>
      <c r="D29" s="85"/>
      <c r="E29" s="46"/>
      <c r="F29" s="46"/>
      <c r="G29" s="46"/>
      <c r="H29" s="46"/>
      <c r="I29" s="46"/>
      <c r="J29" s="46"/>
      <c r="K29" s="46"/>
      <c r="L29" s="46"/>
    </row>
    <row r="30" spans="1:12" s="2" customFormat="1" ht="17.100000000000001" customHeight="1">
      <c r="B30" s="126" t="s">
        <v>24</v>
      </c>
      <c r="C30" s="127"/>
      <c r="D30" s="128"/>
      <c r="E30" s="46"/>
      <c r="F30" s="46"/>
      <c r="G30" s="46"/>
      <c r="H30" s="46"/>
      <c r="I30" s="46"/>
      <c r="J30" s="46"/>
      <c r="K30" s="46"/>
      <c r="L30" s="46"/>
    </row>
    <row r="31" spans="1:12" s="2" customFormat="1" ht="17.100000000000001" customHeight="1">
      <c r="B31" s="129"/>
      <c r="C31" s="130"/>
      <c r="D31" s="131"/>
      <c r="E31" s="46"/>
      <c r="F31" s="46"/>
      <c r="G31" s="46"/>
      <c r="H31" s="46"/>
      <c r="I31" s="46"/>
      <c r="J31" s="46"/>
      <c r="K31" s="46"/>
      <c r="L31" s="46"/>
    </row>
    <row r="32" spans="1:12" s="2" customFormat="1" ht="17.100000000000001" customHeight="1">
      <c r="B32" s="132"/>
      <c r="C32" s="133"/>
      <c r="D32" s="134"/>
      <c r="E32" s="46"/>
      <c r="F32" s="46"/>
      <c r="G32" s="46"/>
      <c r="H32" s="46"/>
      <c r="I32" s="46"/>
      <c r="J32" s="46"/>
      <c r="K32" s="46"/>
      <c r="L32" s="46"/>
    </row>
  </sheetData>
  <mergeCells count="31"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4:F14"/>
    <mergeCell ref="E28:F28"/>
    <mergeCell ref="B30:D32"/>
    <mergeCell ref="C5:D5"/>
    <mergeCell ref="C6:D6"/>
    <mergeCell ref="E27:F27"/>
    <mergeCell ref="E24:F24"/>
    <mergeCell ref="E25:F25"/>
    <mergeCell ref="E26:F26"/>
    <mergeCell ref="F5:L5"/>
    <mergeCell ref="E7:L7"/>
    <mergeCell ref="E15:L15"/>
    <mergeCell ref="E12:F12"/>
    <mergeCell ref="E13:F13"/>
    <mergeCell ref="E23:F23"/>
    <mergeCell ref="E8:F8"/>
    <mergeCell ref="E9:F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F19" sqref="F19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7109375" customWidth="1"/>
  </cols>
  <sheetData>
    <row r="1" spans="1:12" s="46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1:12" s="46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1:12" s="46" customFormat="1" ht="17.100000000000001" customHeight="1" thickBot="1"/>
    <row r="4" spans="1:12" s="46" customFormat="1" ht="17.100000000000001" customHeight="1" thickBot="1">
      <c r="A4" s="45">
        <v>2</v>
      </c>
      <c r="B4" s="3" t="str">
        <f>"MATERIEL N°" &amp;$A$4</f>
        <v>MATERIEL N°2</v>
      </c>
      <c r="C4" s="47" t="s">
        <v>10</v>
      </c>
      <c r="D4" s="47"/>
      <c r="E4" s="55" t="str">
        <f>"MATERIEL N°" &amp;$A$4</f>
        <v>MATERIEL N°2</v>
      </c>
      <c r="F4" s="47" t="s">
        <v>10</v>
      </c>
      <c r="G4" s="143"/>
      <c r="H4" s="144"/>
      <c r="I4" s="144"/>
      <c r="J4" s="144"/>
      <c r="K4" s="144"/>
      <c r="L4" s="145"/>
    </row>
    <row r="5" spans="1:12" s="46" customFormat="1" ht="17.100000000000001" customHeight="1">
      <c r="B5" s="47" t="s">
        <v>0</v>
      </c>
      <c r="C5" s="121" t="s">
        <v>131</v>
      </c>
      <c r="D5" s="121"/>
      <c r="E5" s="54" t="s">
        <v>0</v>
      </c>
      <c r="F5" s="113" t="str">
        <f>C5</f>
        <v>MFP DEPARTEMENTAL A3 N&amp;B 45ppm</v>
      </c>
      <c r="G5" s="114"/>
      <c r="H5" s="114"/>
      <c r="I5" s="114"/>
      <c r="J5" s="114"/>
      <c r="K5" s="114"/>
      <c r="L5" s="114"/>
    </row>
    <row r="6" spans="1:12" s="46" customFormat="1" ht="17.100000000000001" customHeight="1">
      <c r="B6" s="47" t="s">
        <v>1</v>
      </c>
      <c r="C6" s="135">
        <v>3</v>
      </c>
      <c r="D6" s="136"/>
      <c r="E6" s="48"/>
      <c r="F6" s="48"/>
      <c r="G6" s="48"/>
    </row>
    <row r="7" spans="1:12" s="46" customFormat="1" ht="17.100000000000001" customHeight="1">
      <c r="E7" s="124" t="s">
        <v>85</v>
      </c>
      <c r="F7" s="137"/>
      <c r="G7" s="137"/>
      <c r="H7" s="137"/>
      <c r="I7" s="137"/>
      <c r="J7" s="137"/>
      <c r="K7" s="137"/>
      <c r="L7" s="125"/>
    </row>
    <row r="8" spans="1:12" s="46" customFormat="1" ht="17.100000000000001" customHeight="1">
      <c r="B8" s="9" t="s">
        <v>8</v>
      </c>
      <c r="C8" s="81" t="s">
        <v>6</v>
      </c>
      <c r="D8" s="81" t="s">
        <v>7</v>
      </c>
      <c r="E8" s="139" t="s">
        <v>28</v>
      </c>
      <c r="F8" s="140"/>
      <c r="G8" s="52" t="s">
        <v>133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46" customFormat="1" ht="17.100000000000001" customHeight="1">
      <c r="B9" s="10" t="s">
        <v>2</v>
      </c>
      <c r="C9" s="80">
        <v>45</v>
      </c>
      <c r="D9" s="80"/>
      <c r="E9" s="110" t="str">
        <f>"Matériel n°" &amp;$A$4</f>
        <v>Matériel n°2</v>
      </c>
      <c r="F9" s="112"/>
      <c r="G9" s="80"/>
      <c r="H9" s="79"/>
      <c r="I9" s="80"/>
      <c r="J9" s="80"/>
      <c r="K9" s="80"/>
      <c r="L9" s="80"/>
    </row>
    <row r="10" spans="1:12" s="46" customFormat="1" ht="17.100000000000001" customHeight="1">
      <c r="B10" s="47" t="s">
        <v>18</v>
      </c>
      <c r="C10" s="80">
        <v>45</v>
      </c>
      <c r="D10" s="80"/>
      <c r="E10" s="110" t="s">
        <v>29</v>
      </c>
      <c r="F10" s="112"/>
      <c r="G10" s="80"/>
      <c r="H10" s="79"/>
      <c r="I10" s="80"/>
      <c r="J10" s="80"/>
      <c r="K10" s="80"/>
      <c r="L10" s="80"/>
    </row>
    <row r="11" spans="1:12" s="46" customFormat="1" ht="17.100000000000001" customHeight="1">
      <c r="B11" s="47" t="s">
        <v>17</v>
      </c>
      <c r="C11" s="80">
        <v>1024</v>
      </c>
      <c r="D11" s="80"/>
      <c r="E11" s="110" t="s">
        <v>78</v>
      </c>
      <c r="F11" s="112"/>
      <c r="G11" s="80"/>
      <c r="H11" s="79"/>
      <c r="I11" s="80"/>
      <c r="J11" s="80"/>
      <c r="K11" s="80"/>
      <c r="L11" s="80"/>
    </row>
    <row r="12" spans="1:12" s="46" customFormat="1" ht="17.100000000000001" customHeight="1">
      <c r="B12" s="47" t="s">
        <v>74</v>
      </c>
      <c r="C12" s="80">
        <v>500</v>
      </c>
      <c r="D12" s="80"/>
      <c r="E12" s="110" t="s">
        <v>82</v>
      </c>
      <c r="F12" s="112"/>
      <c r="G12" s="80"/>
      <c r="H12" s="79"/>
      <c r="I12" s="80"/>
      <c r="J12" s="80"/>
      <c r="K12" s="80"/>
      <c r="L12" s="80"/>
    </row>
    <row r="13" spans="1:12" s="46" customFormat="1" ht="17.100000000000001" customHeight="1">
      <c r="B13" s="47" t="s">
        <v>3</v>
      </c>
      <c r="C13" s="80">
        <v>100</v>
      </c>
      <c r="D13" s="80"/>
      <c r="E13" s="110" t="s">
        <v>121</v>
      </c>
      <c r="F13" s="112"/>
      <c r="G13" s="80"/>
      <c r="H13" s="79"/>
      <c r="I13" s="80"/>
      <c r="J13" s="80"/>
      <c r="K13" s="80"/>
      <c r="L13" s="80"/>
    </row>
    <row r="14" spans="1:12" s="46" customFormat="1" ht="17.100000000000001" customHeight="1">
      <c r="B14" s="47" t="s">
        <v>4</v>
      </c>
      <c r="C14" s="80">
        <v>1100</v>
      </c>
      <c r="D14" s="80"/>
      <c r="E14" s="110" t="s">
        <v>145</v>
      </c>
      <c r="F14" s="112"/>
      <c r="G14" s="85"/>
      <c r="H14" s="82"/>
      <c r="I14" s="85"/>
      <c r="J14" s="85"/>
      <c r="K14" s="85"/>
      <c r="L14" s="85"/>
    </row>
    <row r="15" spans="1:12" s="46" customFormat="1" ht="17.100000000000001" customHeight="1">
      <c r="E15" s="138" t="s">
        <v>86</v>
      </c>
      <c r="F15" s="138"/>
      <c r="G15" s="138"/>
      <c r="H15" s="138"/>
      <c r="I15" s="138"/>
      <c r="J15" s="138"/>
      <c r="K15" s="138"/>
      <c r="L15" s="138"/>
    </row>
    <row r="16" spans="1:12" s="46" customFormat="1" ht="17.100000000000001" customHeight="1">
      <c r="B16" s="9" t="s">
        <v>5</v>
      </c>
      <c r="C16" s="81" t="s">
        <v>11</v>
      </c>
      <c r="D16" s="81" t="s">
        <v>7</v>
      </c>
      <c r="E16" s="52" t="s">
        <v>30</v>
      </c>
      <c r="F16" s="52" t="s">
        <v>31</v>
      </c>
      <c r="G16" s="52" t="s">
        <v>133</v>
      </c>
      <c r="H16" s="52" t="str">
        <f>Accueil!$B$13</f>
        <v>-</v>
      </c>
      <c r="I16" s="52" t="str">
        <f>Accueil!$C$13</f>
        <v>-</v>
      </c>
      <c r="J16" s="52" t="str">
        <f>Accueil!$D$13</f>
        <v>-</v>
      </c>
      <c r="K16" s="52" t="str">
        <f>Accueil!$E$13</f>
        <v>-</v>
      </c>
      <c r="L16" s="52" t="str">
        <f>Accueil!$F$13</f>
        <v>LOA 20 Trimestres</v>
      </c>
    </row>
    <row r="17" spans="1:12" s="46" customFormat="1" ht="17.100000000000001" customHeight="1">
      <c r="B17" s="146" t="s">
        <v>95</v>
      </c>
      <c r="C17" s="148" t="s">
        <v>12</v>
      </c>
      <c r="D17" s="148"/>
      <c r="E17" s="79" t="str">
        <f>"Matériel n°" &amp;$A$4</f>
        <v>Matériel n°2</v>
      </c>
      <c r="F17" s="80">
        <f>C6</f>
        <v>3</v>
      </c>
      <c r="G17" s="80"/>
      <c r="H17" s="80"/>
      <c r="I17" s="80"/>
      <c r="J17" s="80"/>
      <c r="K17" s="80"/>
      <c r="L17" s="80"/>
    </row>
    <row r="18" spans="1:12" s="46" customFormat="1" ht="17.100000000000001" customHeight="1">
      <c r="B18" s="147"/>
      <c r="C18" s="149"/>
      <c r="D18" s="149"/>
      <c r="E18" s="79" t="s">
        <v>29</v>
      </c>
      <c r="F18" s="80">
        <v>3</v>
      </c>
      <c r="G18" s="80"/>
      <c r="H18" s="80"/>
      <c r="I18" s="80"/>
      <c r="J18" s="80"/>
      <c r="K18" s="80"/>
      <c r="L18" s="80"/>
    </row>
    <row r="19" spans="1:12" s="46" customFormat="1" ht="17.100000000000001" customHeight="1">
      <c r="B19" s="146" t="s">
        <v>125</v>
      </c>
      <c r="C19" s="148" t="s">
        <v>12</v>
      </c>
      <c r="D19" s="148"/>
      <c r="E19" s="79" t="s">
        <v>78</v>
      </c>
      <c r="F19" s="80">
        <v>0</v>
      </c>
      <c r="G19" s="80"/>
      <c r="H19" s="80"/>
      <c r="I19" s="80"/>
      <c r="J19" s="80"/>
      <c r="K19" s="80"/>
      <c r="L19" s="80"/>
    </row>
    <row r="20" spans="1:12" s="46" customFormat="1" ht="17.100000000000001" customHeight="1">
      <c r="B20" s="147"/>
      <c r="C20" s="149"/>
      <c r="D20" s="149"/>
      <c r="E20" s="79" t="s">
        <v>82</v>
      </c>
      <c r="F20" s="80">
        <v>0</v>
      </c>
      <c r="G20" s="80"/>
      <c r="H20" s="80"/>
      <c r="I20" s="80"/>
      <c r="J20" s="80"/>
      <c r="K20" s="80"/>
      <c r="L20" s="80"/>
    </row>
    <row r="21" spans="1:12" s="46" customFormat="1" ht="17.100000000000001" customHeight="1">
      <c r="E21" s="82" t="s">
        <v>121</v>
      </c>
      <c r="F21" s="80">
        <v>1</v>
      </c>
      <c r="G21" s="80"/>
      <c r="H21" s="80"/>
      <c r="I21" s="80"/>
      <c r="J21" s="80"/>
      <c r="K21" s="80"/>
      <c r="L21" s="80"/>
    </row>
    <row r="22" spans="1:12" s="46" customFormat="1" ht="17.100000000000001" customHeight="1">
      <c r="B22" s="9" t="s">
        <v>9</v>
      </c>
      <c r="C22" s="81" t="s">
        <v>6</v>
      </c>
      <c r="D22" s="81" t="s">
        <v>7</v>
      </c>
      <c r="E22" s="82" t="s">
        <v>145</v>
      </c>
      <c r="F22" s="85">
        <v>1</v>
      </c>
      <c r="G22" s="85"/>
      <c r="H22" s="85"/>
      <c r="I22" s="85"/>
      <c r="J22" s="85"/>
      <c r="K22" s="85"/>
      <c r="L22" s="85"/>
    </row>
    <row r="23" spans="1:12" s="46" customFormat="1" ht="17.100000000000001" customHeight="1">
      <c r="A23" s="141" t="s">
        <v>13</v>
      </c>
      <c r="B23" s="47" t="s">
        <v>74</v>
      </c>
      <c r="C23" s="80">
        <v>500</v>
      </c>
      <c r="D23" s="80"/>
      <c r="E23" s="124" t="s">
        <v>33</v>
      </c>
      <c r="F23" s="125"/>
      <c r="G23" s="83"/>
      <c r="H23" s="50"/>
      <c r="I23" s="50"/>
      <c r="J23" s="50"/>
      <c r="K23" s="50"/>
      <c r="L23" s="50"/>
    </row>
    <row r="24" spans="1:12" s="46" customFormat="1" ht="17.100000000000001" customHeight="1">
      <c r="A24" s="142"/>
      <c r="B24" s="49" t="s">
        <v>14</v>
      </c>
      <c r="C24" s="80">
        <v>1000</v>
      </c>
      <c r="D24" s="80"/>
      <c r="E24" s="124" t="str">
        <f>IF(Accueil!$B$12="Oui","SOMME DES LOYERS LOA 4 T","-")</f>
        <v>-</v>
      </c>
      <c r="F24" s="125"/>
      <c r="G24" s="53"/>
      <c r="H24" s="85"/>
      <c r="I24" s="50"/>
      <c r="J24" s="50"/>
      <c r="K24" s="50"/>
      <c r="L24" s="50"/>
    </row>
    <row r="25" spans="1:12" s="46" customFormat="1" ht="17.100000000000001" customHeight="1">
      <c r="A25" s="9" t="s">
        <v>76</v>
      </c>
      <c r="B25" s="47" t="s">
        <v>22</v>
      </c>
      <c r="C25" s="80" t="s">
        <v>12</v>
      </c>
      <c r="D25" s="80"/>
      <c r="E25" s="124" t="str">
        <f>IF(Accueil!$C$12="Oui","SOMME DES LOYERS LOA 8 T","-")</f>
        <v>-</v>
      </c>
      <c r="F25" s="125"/>
      <c r="G25" s="53"/>
      <c r="H25" s="50"/>
      <c r="I25" s="85"/>
      <c r="J25" s="50"/>
      <c r="K25" s="50"/>
      <c r="L25" s="50"/>
    </row>
    <row r="26" spans="1:12" s="46" customFormat="1" ht="17.100000000000001" customHeight="1">
      <c r="A26" s="9" t="s">
        <v>79</v>
      </c>
      <c r="B26" s="47" t="s">
        <v>75</v>
      </c>
      <c r="C26" s="80" t="s">
        <v>12</v>
      </c>
      <c r="D26" s="80"/>
      <c r="E26" s="124" t="str">
        <f>IF(Accueil!$D$12="Oui","SOMME DES LOYERS LOA 12 T","-")</f>
        <v>-</v>
      </c>
      <c r="F26" s="125"/>
      <c r="G26" s="53"/>
      <c r="H26" s="50"/>
      <c r="I26" s="50"/>
      <c r="J26" s="85"/>
      <c r="K26" s="50"/>
      <c r="L26" s="50"/>
    </row>
    <row r="27" spans="1:12" s="46" customFormat="1" ht="17.100000000000001" customHeight="1">
      <c r="A27" s="9" t="s">
        <v>120</v>
      </c>
      <c r="B27" s="47" t="s">
        <v>141</v>
      </c>
      <c r="C27" s="80" t="s">
        <v>77</v>
      </c>
      <c r="D27" s="80"/>
      <c r="E27" s="124" t="str">
        <f>IF(Accueil!$E$12="Oui","SOMME DES LOYERS LOA 16 T","-")</f>
        <v>-</v>
      </c>
      <c r="F27" s="125"/>
      <c r="G27" s="53"/>
      <c r="H27" s="50"/>
      <c r="I27" s="50"/>
      <c r="J27" s="50"/>
      <c r="K27" s="51"/>
      <c r="L27" s="50"/>
    </row>
    <row r="28" spans="1:12" s="46" customFormat="1" ht="17.100000000000001" customHeight="1">
      <c r="A28" s="9" t="s">
        <v>142</v>
      </c>
      <c r="B28" s="47" t="s">
        <v>143</v>
      </c>
      <c r="C28" s="85" t="s">
        <v>144</v>
      </c>
      <c r="D28" s="85"/>
      <c r="E28" s="124" t="str">
        <f>IF(Accueil!$F$12="Oui","SOMME DES LOYERS LOA 20 T","-")</f>
        <v>SOMME DES LOYERS LOA 20 T</v>
      </c>
      <c r="F28" s="125"/>
      <c r="G28" s="53"/>
      <c r="H28" s="50"/>
      <c r="I28" s="50"/>
      <c r="J28" s="50"/>
      <c r="K28" s="50"/>
      <c r="L28" s="82"/>
    </row>
    <row r="29" spans="1:12" s="46" customFormat="1" ht="17.100000000000001" customHeight="1">
      <c r="B29" s="126" t="s">
        <v>23</v>
      </c>
      <c r="C29" s="127"/>
      <c r="D29" s="128"/>
    </row>
    <row r="30" spans="1:12" s="46" customFormat="1" ht="17.100000000000001" customHeight="1">
      <c r="B30" s="129"/>
      <c r="C30" s="130"/>
      <c r="D30" s="131"/>
    </row>
    <row r="31" spans="1:12" s="46" customFormat="1" ht="17.100000000000001" customHeight="1">
      <c r="B31" s="129"/>
      <c r="C31" s="130"/>
      <c r="D31" s="131"/>
    </row>
    <row r="32" spans="1:12" s="46" customFormat="1" ht="17.100000000000001" customHeight="1">
      <c r="B32" s="132"/>
      <c r="C32" s="133"/>
      <c r="D32" s="134"/>
    </row>
  </sheetData>
  <mergeCells count="31">
    <mergeCell ref="E25:F25"/>
    <mergeCell ref="E26:F26"/>
    <mergeCell ref="E27:F27"/>
    <mergeCell ref="B29:D32"/>
    <mergeCell ref="B19:B20"/>
    <mergeCell ref="C19:C20"/>
    <mergeCell ref="D19:D20"/>
    <mergeCell ref="E28:F28"/>
    <mergeCell ref="A23:A24"/>
    <mergeCell ref="E23:F23"/>
    <mergeCell ref="E24:F24"/>
    <mergeCell ref="E12:F12"/>
    <mergeCell ref="E13:F13"/>
    <mergeCell ref="E15:L15"/>
    <mergeCell ref="B17:B18"/>
    <mergeCell ref="C17:C18"/>
    <mergeCell ref="D17:D18"/>
    <mergeCell ref="E14:F14"/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E32" sqref="E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46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1:12" s="46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1:12" s="46" customFormat="1" ht="17.100000000000001" customHeight="1" thickBot="1"/>
    <row r="4" spans="1:12" s="46" customFormat="1" ht="17.100000000000001" customHeight="1" thickBot="1">
      <c r="A4" s="45">
        <v>3</v>
      </c>
      <c r="B4" s="3" t="str">
        <f>"MATERIEL N°" &amp;$A$4</f>
        <v>MATERIEL N°3</v>
      </c>
      <c r="C4" s="47" t="s">
        <v>10</v>
      </c>
      <c r="D4" s="47"/>
      <c r="E4" s="55" t="str">
        <f>"MATERIEL N°" &amp;$A$4</f>
        <v>MATERIEL N°3</v>
      </c>
      <c r="F4" s="47" t="s">
        <v>10</v>
      </c>
      <c r="G4" s="143"/>
      <c r="H4" s="144"/>
      <c r="I4" s="144"/>
      <c r="J4" s="144"/>
      <c r="K4" s="144"/>
      <c r="L4" s="145"/>
    </row>
    <row r="5" spans="1:12" s="46" customFormat="1" ht="17.100000000000001" customHeight="1">
      <c r="B5" s="47" t="s">
        <v>0</v>
      </c>
      <c r="C5" s="121" t="s">
        <v>132</v>
      </c>
      <c r="D5" s="121"/>
      <c r="E5" s="54" t="s">
        <v>0</v>
      </c>
      <c r="F5" s="113" t="str">
        <f>C5</f>
        <v>MFP DEPARTEMENTAL A3  COULEUR 45ppm</v>
      </c>
      <c r="G5" s="114"/>
      <c r="H5" s="114"/>
      <c r="I5" s="114"/>
      <c r="J5" s="114"/>
      <c r="K5" s="114"/>
      <c r="L5" s="114"/>
    </row>
    <row r="6" spans="1:12" s="46" customFormat="1" ht="17.100000000000001" customHeight="1">
      <c r="B6" s="47" t="s">
        <v>1</v>
      </c>
      <c r="C6" s="135">
        <v>3</v>
      </c>
      <c r="D6" s="136"/>
      <c r="E6" s="48"/>
      <c r="F6" s="48"/>
      <c r="G6" s="48"/>
    </row>
    <row r="7" spans="1:12" s="46" customFormat="1" ht="17.100000000000001" customHeight="1">
      <c r="E7" s="124" t="s">
        <v>85</v>
      </c>
      <c r="F7" s="137"/>
      <c r="G7" s="137"/>
      <c r="H7" s="137"/>
      <c r="I7" s="137"/>
      <c r="J7" s="137"/>
      <c r="K7" s="137"/>
      <c r="L7" s="125"/>
    </row>
    <row r="8" spans="1:12" s="46" customFormat="1" ht="17.100000000000001" customHeight="1">
      <c r="B8" s="9" t="s">
        <v>8</v>
      </c>
      <c r="C8" s="81" t="s">
        <v>6</v>
      </c>
      <c r="D8" s="81" t="s">
        <v>7</v>
      </c>
      <c r="E8" s="139" t="s">
        <v>28</v>
      </c>
      <c r="F8" s="140"/>
      <c r="G8" s="52" t="s">
        <v>133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46" customFormat="1" ht="17.100000000000001" customHeight="1">
      <c r="B9" s="10" t="s">
        <v>2</v>
      </c>
      <c r="C9" s="80">
        <v>45</v>
      </c>
      <c r="D9" s="80"/>
      <c r="E9" s="110" t="str">
        <f>"Matériel n°" &amp;$A$4</f>
        <v>Matériel n°3</v>
      </c>
      <c r="F9" s="112"/>
      <c r="G9" s="80"/>
      <c r="H9" s="79"/>
      <c r="I9" s="80"/>
      <c r="J9" s="80"/>
      <c r="K9" s="80"/>
      <c r="L9" s="80"/>
    </row>
    <row r="10" spans="1:12" s="46" customFormat="1" ht="17.100000000000001" customHeight="1">
      <c r="B10" s="47" t="s">
        <v>16</v>
      </c>
      <c r="C10" s="80">
        <v>45</v>
      </c>
      <c r="D10" s="80"/>
      <c r="E10" s="110" t="s">
        <v>29</v>
      </c>
      <c r="F10" s="112"/>
      <c r="G10" s="80"/>
      <c r="H10" s="79"/>
      <c r="I10" s="80"/>
      <c r="J10" s="80"/>
      <c r="K10" s="80"/>
      <c r="L10" s="80"/>
    </row>
    <row r="11" spans="1:12" s="46" customFormat="1" ht="17.100000000000001" customHeight="1">
      <c r="B11" s="47" t="s">
        <v>18</v>
      </c>
      <c r="C11" s="80">
        <v>45</v>
      </c>
      <c r="D11" s="80"/>
      <c r="E11" s="110" t="s">
        <v>78</v>
      </c>
      <c r="F11" s="112"/>
      <c r="G11" s="80"/>
      <c r="H11" s="79"/>
      <c r="I11" s="80"/>
      <c r="J11" s="80"/>
      <c r="K11" s="80"/>
      <c r="L11" s="80"/>
    </row>
    <row r="12" spans="1:12" s="46" customFormat="1" ht="17.100000000000001" customHeight="1">
      <c r="B12" s="47" t="s">
        <v>17</v>
      </c>
      <c r="C12" s="80">
        <v>1024</v>
      </c>
      <c r="D12" s="80"/>
      <c r="E12" s="110" t="s">
        <v>82</v>
      </c>
      <c r="F12" s="112"/>
      <c r="G12" s="80"/>
      <c r="H12" s="79"/>
      <c r="I12" s="80"/>
      <c r="J12" s="80"/>
      <c r="K12" s="80"/>
      <c r="L12" s="80"/>
    </row>
    <row r="13" spans="1:12" s="46" customFormat="1" ht="17.100000000000001" customHeight="1">
      <c r="B13" s="47" t="s">
        <v>74</v>
      </c>
      <c r="C13" s="80">
        <v>500</v>
      </c>
      <c r="D13" s="80"/>
      <c r="E13" s="110" t="s">
        <v>121</v>
      </c>
      <c r="F13" s="112"/>
      <c r="G13" s="80"/>
      <c r="H13" s="79"/>
      <c r="I13" s="80"/>
      <c r="J13" s="80"/>
      <c r="K13" s="80"/>
      <c r="L13" s="80"/>
    </row>
    <row r="14" spans="1:12" s="46" customFormat="1" ht="17.100000000000001" customHeight="1">
      <c r="B14" s="47" t="s">
        <v>3</v>
      </c>
      <c r="C14" s="80">
        <v>100</v>
      </c>
      <c r="D14" s="80"/>
      <c r="E14" s="110" t="s">
        <v>151</v>
      </c>
      <c r="F14" s="112"/>
      <c r="G14" s="85"/>
      <c r="H14" s="82"/>
      <c r="I14" s="85"/>
      <c r="J14" s="85"/>
      <c r="K14" s="85"/>
      <c r="L14" s="85"/>
    </row>
    <row r="15" spans="1:12" s="46" customFormat="1" ht="17.100000000000001" customHeight="1">
      <c r="B15" s="47" t="s">
        <v>4</v>
      </c>
      <c r="C15" s="80">
        <v>1100</v>
      </c>
      <c r="D15" s="80"/>
      <c r="E15" s="110" t="s">
        <v>145</v>
      </c>
      <c r="F15" s="112"/>
      <c r="G15" s="85"/>
      <c r="H15" s="82"/>
      <c r="I15" s="85"/>
      <c r="J15" s="85"/>
      <c r="K15" s="85"/>
      <c r="L15" s="85"/>
    </row>
    <row r="16" spans="1:12" s="46" customFormat="1" ht="17.100000000000001" customHeight="1">
      <c r="E16" s="138" t="s">
        <v>86</v>
      </c>
      <c r="F16" s="138"/>
      <c r="G16" s="138"/>
      <c r="H16" s="138"/>
      <c r="I16" s="138"/>
      <c r="J16" s="138"/>
      <c r="K16" s="138"/>
      <c r="L16" s="138"/>
    </row>
    <row r="17" spans="1:12" s="46" customFormat="1" ht="17.100000000000001" customHeight="1">
      <c r="B17" s="9" t="s">
        <v>5</v>
      </c>
      <c r="C17" s="81" t="s">
        <v>11</v>
      </c>
      <c r="D17" s="81" t="s">
        <v>7</v>
      </c>
      <c r="E17" s="52" t="s">
        <v>30</v>
      </c>
      <c r="F17" s="52" t="s">
        <v>31</v>
      </c>
      <c r="G17" s="52" t="s">
        <v>133</v>
      </c>
      <c r="H17" s="52" t="str">
        <f>Accueil!$B$13</f>
        <v>-</v>
      </c>
      <c r="I17" s="52" t="str">
        <f>Accueil!$C$13</f>
        <v>-</v>
      </c>
      <c r="J17" s="52" t="str">
        <f>Accueil!$D$13</f>
        <v>-</v>
      </c>
      <c r="K17" s="52" t="str">
        <f>Accueil!$E$13</f>
        <v>-</v>
      </c>
      <c r="L17" s="52" t="str">
        <f>Accueil!$F$13</f>
        <v>LOA 20 Trimestres</v>
      </c>
    </row>
    <row r="18" spans="1:12" s="46" customFormat="1" ht="17.100000000000001" customHeight="1">
      <c r="B18" s="146" t="s">
        <v>95</v>
      </c>
      <c r="C18" s="148" t="s">
        <v>12</v>
      </c>
      <c r="D18" s="148"/>
      <c r="E18" s="82" t="str">
        <f>"Matériel n°" &amp;$A$4</f>
        <v>Matériel n°3</v>
      </c>
      <c r="F18" s="85">
        <f>C7</f>
        <v>0</v>
      </c>
      <c r="G18" s="85"/>
      <c r="H18" s="85"/>
      <c r="I18" s="85"/>
      <c r="J18" s="85"/>
      <c r="K18" s="85"/>
      <c r="L18" s="85"/>
    </row>
    <row r="19" spans="1:12" s="46" customFormat="1" ht="17.100000000000001" customHeight="1">
      <c r="B19" s="147"/>
      <c r="C19" s="149"/>
      <c r="D19" s="149"/>
      <c r="E19" s="82" t="s">
        <v>29</v>
      </c>
      <c r="F19" s="85">
        <v>3</v>
      </c>
      <c r="G19" s="85"/>
      <c r="H19" s="85"/>
      <c r="I19" s="85"/>
      <c r="J19" s="85"/>
      <c r="K19" s="85"/>
      <c r="L19" s="85"/>
    </row>
    <row r="20" spans="1:12" s="46" customFormat="1" ht="17.100000000000001" customHeight="1">
      <c r="B20" s="146" t="s">
        <v>125</v>
      </c>
      <c r="C20" s="148" t="s">
        <v>12</v>
      </c>
      <c r="D20" s="148"/>
      <c r="E20" s="82" t="s">
        <v>78</v>
      </c>
      <c r="F20" s="85">
        <v>3</v>
      </c>
      <c r="G20" s="85"/>
      <c r="H20" s="85"/>
      <c r="I20" s="85"/>
      <c r="J20" s="85"/>
      <c r="K20" s="85"/>
      <c r="L20" s="85"/>
    </row>
    <row r="21" spans="1:12" s="46" customFormat="1" ht="17.100000000000001" customHeight="1">
      <c r="B21" s="147"/>
      <c r="C21" s="149"/>
      <c r="D21" s="149"/>
      <c r="E21" s="82" t="s">
        <v>82</v>
      </c>
      <c r="F21" s="85">
        <v>0</v>
      </c>
      <c r="G21" s="85"/>
      <c r="H21" s="85"/>
      <c r="I21" s="85"/>
      <c r="J21" s="85"/>
      <c r="K21" s="85"/>
      <c r="L21" s="85"/>
    </row>
    <row r="22" spans="1:12" s="46" customFormat="1" ht="17.100000000000001" customHeight="1">
      <c r="E22" s="82" t="s">
        <v>121</v>
      </c>
      <c r="F22" s="85">
        <v>1</v>
      </c>
      <c r="G22" s="85"/>
      <c r="H22" s="85"/>
      <c r="I22" s="85"/>
      <c r="J22" s="85"/>
      <c r="K22" s="85"/>
      <c r="L22" s="85"/>
    </row>
    <row r="23" spans="1:12" s="46" customFormat="1" ht="17.100000000000001" customHeight="1">
      <c r="B23" s="9" t="s">
        <v>9</v>
      </c>
      <c r="C23" s="81" t="s">
        <v>6</v>
      </c>
      <c r="D23" s="81" t="s">
        <v>7</v>
      </c>
      <c r="E23" s="82" t="s">
        <v>151</v>
      </c>
      <c r="F23" s="85">
        <v>1</v>
      </c>
      <c r="G23" s="85"/>
      <c r="H23" s="85"/>
      <c r="I23" s="85"/>
      <c r="J23" s="85"/>
      <c r="K23" s="85"/>
      <c r="L23" s="85"/>
    </row>
    <row r="24" spans="1:12" s="46" customFormat="1" ht="17.100000000000001" customHeight="1">
      <c r="A24" s="141" t="s">
        <v>13</v>
      </c>
      <c r="B24" s="47" t="s">
        <v>74</v>
      </c>
      <c r="C24" s="80">
        <v>500</v>
      </c>
      <c r="D24" s="80"/>
      <c r="E24" s="82" t="s">
        <v>145</v>
      </c>
      <c r="F24" s="85">
        <v>1</v>
      </c>
      <c r="G24" s="85"/>
      <c r="H24" s="85"/>
      <c r="I24" s="85"/>
      <c r="J24" s="85"/>
      <c r="K24" s="85"/>
      <c r="L24" s="85"/>
    </row>
    <row r="25" spans="1:12" s="46" customFormat="1" ht="17.100000000000001" customHeight="1">
      <c r="A25" s="142"/>
      <c r="B25" s="49" t="s">
        <v>14</v>
      </c>
      <c r="C25" s="80">
        <v>1000</v>
      </c>
      <c r="D25" s="80"/>
      <c r="E25" s="124" t="s">
        <v>33</v>
      </c>
      <c r="F25" s="125"/>
      <c r="G25" s="83"/>
      <c r="H25" s="50"/>
      <c r="I25" s="50"/>
      <c r="J25" s="50"/>
      <c r="K25" s="50"/>
      <c r="L25" s="50"/>
    </row>
    <row r="26" spans="1:12" s="46" customFormat="1" ht="17.100000000000001" customHeight="1">
      <c r="A26" s="9" t="s">
        <v>76</v>
      </c>
      <c r="B26" s="47" t="s">
        <v>22</v>
      </c>
      <c r="C26" s="80" t="s">
        <v>12</v>
      </c>
      <c r="D26" s="80"/>
      <c r="E26" s="124" t="str">
        <f>IF(Accueil!$B$12="Oui","SOMME DES LOYERS LOA 4 T","-")</f>
        <v>-</v>
      </c>
      <c r="F26" s="125"/>
      <c r="G26" s="53"/>
      <c r="H26" s="85"/>
      <c r="I26" s="50"/>
      <c r="J26" s="50"/>
      <c r="K26" s="50"/>
      <c r="L26" s="50"/>
    </row>
    <row r="27" spans="1:12" s="46" customFormat="1" ht="17.100000000000001" customHeight="1">
      <c r="A27" s="9" t="s">
        <v>79</v>
      </c>
      <c r="B27" s="47" t="s">
        <v>75</v>
      </c>
      <c r="C27" s="80" t="s">
        <v>12</v>
      </c>
      <c r="D27" s="80"/>
      <c r="E27" s="124" t="str">
        <f>IF(Accueil!$C$12="Oui","SOMME DES LOYERS LOA 8 T","-")</f>
        <v>-</v>
      </c>
      <c r="F27" s="125"/>
      <c r="G27" s="53"/>
      <c r="H27" s="50"/>
      <c r="I27" s="85"/>
      <c r="J27" s="50"/>
      <c r="K27" s="50"/>
      <c r="L27" s="50"/>
    </row>
    <row r="28" spans="1:12" s="46" customFormat="1" ht="17.100000000000001" customHeight="1">
      <c r="A28" s="9" t="s">
        <v>120</v>
      </c>
      <c r="B28" s="47" t="s">
        <v>83</v>
      </c>
      <c r="C28" s="80" t="s">
        <v>77</v>
      </c>
      <c r="D28" s="80"/>
      <c r="E28" s="124" t="str">
        <f>IF(Accueil!$D$12="Oui","SOMME DES LOYERS LOA 12 T","-")</f>
        <v>-</v>
      </c>
      <c r="F28" s="125"/>
      <c r="G28" s="53"/>
      <c r="H28" s="50"/>
      <c r="I28" s="50"/>
      <c r="J28" s="85"/>
      <c r="K28" s="50"/>
      <c r="L28" s="50"/>
    </row>
    <row r="29" spans="1:12" s="46" customFormat="1" ht="17.100000000000001" customHeight="1">
      <c r="A29" s="88" t="s">
        <v>150</v>
      </c>
      <c r="B29" s="86" t="s">
        <v>140</v>
      </c>
      <c r="C29" s="85" t="s">
        <v>77</v>
      </c>
      <c r="D29" s="84"/>
      <c r="E29" s="124" t="str">
        <f>IF(Accueil!$E$12="Oui","SOMME DES LOYERS LOA 16 T","-")</f>
        <v>-</v>
      </c>
      <c r="F29" s="125"/>
      <c r="G29" s="53"/>
      <c r="H29" s="50"/>
      <c r="I29" s="50"/>
      <c r="J29" s="50"/>
      <c r="K29" s="51"/>
      <c r="L29" s="50"/>
    </row>
    <row r="30" spans="1:12" s="46" customFormat="1" ht="17.100000000000001" customHeight="1">
      <c r="A30" s="9" t="s">
        <v>142</v>
      </c>
      <c r="B30" s="47" t="s">
        <v>143</v>
      </c>
      <c r="C30" s="85" t="s">
        <v>144</v>
      </c>
      <c r="D30" s="85"/>
      <c r="E30" s="124" t="str">
        <f>IF(Accueil!$F$12="Oui","SOMME DES LOYERS LOA 20 T","-")</f>
        <v>SOMME DES LOYERS LOA 20 T</v>
      </c>
      <c r="F30" s="125"/>
      <c r="G30" s="53"/>
      <c r="H30" s="50"/>
      <c r="I30" s="50"/>
      <c r="J30" s="50"/>
      <c r="K30" s="50"/>
      <c r="L30" s="82"/>
    </row>
    <row r="31" spans="1:12" s="46" customFormat="1" ht="17.100000000000001" customHeight="1">
      <c r="B31" s="87"/>
      <c r="C31" s="87"/>
      <c r="D31" s="87"/>
    </row>
    <row r="32" spans="1:12" s="46" customFormat="1" ht="17.100000000000001" customHeight="1">
      <c r="B32" s="87"/>
      <c r="C32" s="87"/>
      <c r="D32" s="87"/>
    </row>
  </sheetData>
  <mergeCells count="31">
    <mergeCell ref="E28:F28"/>
    <mergeCell ref="E29:F29"/>
    <mergeCell ref="E30:F30"/>
    <mergeCell ref="E26:F26"/>
    <mergeCell ref="E27:F27"/>
    <mergeCell ref="B20:B21"/>
    <mergeCell ref="C20:C21"/>
    <mergeCell ref="D20:D21"/>
    <mergeCell ref="A24:A25"/>
    <mergeCell ref="E25:F25"/>
    <mergeCell ref="E12:F12"/>
    <mergeCell ref="E13:F13"/>
    <mergeCell ref="B18:B19"/>
    <mergeCell ref="C18:C19"/>
    <mergeCell ref="D18:D19"/>
    <mergeCell ref="E14:F14"/>
    <mergeCell ref="E16:L16"/>
    <mergeCell ref="E15:F15"/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F23" sqref="F2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85546875" customWidth="1"/>
  </cols>
  <sheetData>
    <row r="1" spans="1:12" s="46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1:12" s="46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1:12" s="46" customFormat="1" ht="17.100000000000001" customHeight="1" thickBot="1"/>
    <row r="4" spans="1:12" s="46" customFormat="1" ht="17.100000000000001" customHeight="1" thickBot="1">
      <c r="A4" s="45">
        <v>4</v>
      </c>
      <c r="B4" s="3" t="str">
        <f>"MATERIEL N°" &amp;$A$4</f>
        <v>MATERIEL N°4</v>
      </c>
      <c r="C4" s="47" t="s">
        <v>10</v>
      </c>
      <c r="D4" s="47"/>
      <c r="E4" s="55" t="str">
        <f>"MATERIEL N°" &amp;$A$4</f>
        <v>MATERIEL N°4</v>
      </c>
      <c r="F4" s="47" t="s">
        <v>10</v>
      </c>
      <c r="G4" s="143"/>
      <c r="H4" s="144"/>
      <c r="I4" s="144"/>
      <c r="J4" s="144"/>
      <c r="K4" s="144"/>
      <c r="L4" s="145"/>
    </row>
    <row r="5" spans="1:12" s="46" customFormat="1" ht="17.100000000000001" customHeight="1">
      <c r="B5" s="47" t="s">
        <v>0</v>
      </c>
      <c r="C5" s="121" t="s">
        <v>19</v>
      </c>
      <c r="D5" s="121"/>
      <c r="E5" s="54" t="s">
        <v>0</v>
      </c>
      <c r="F5" s="113" t="str">
        <f>C5</f>
        <v>MFP PRODUCTION A3 N&amp;B</v>
      </c>
      <c r="G5" s="114"/>
      <c r="H5" s="114"/>
      <c r="I5" s="114"/>
      <c r="J5" s="114"/>
      <c r="K5" s="114"/>
      <c r="L5" s="114"/>
    </row>
    <row r="6" spans="1:12" s="46" customFormat="1" ht="17.100000000000001" customHeight="1">
      <c r="B6" s="47" t="s">
        <v>1</v>
      </c>
      <c r="C6" s="135">
        <v>4</v>
      </c>
      <c r="D6" s="136"/>
      <c r="E6" s="48"/>
      <c r="F6" s="48"/>
      <c r="G6" s="48"/>
    </row>
    <row r="7" spans="1:12" s="46" customFormat="1" ht="17.100000000000001" customHeight="1">
      <c r="E7" s="124" t="s">
        <v>85</v>
      </c>
      <c r="F7" s="137"/>
      <c r="G7" s="137"/>
      <c r="H7" s="137"/>
      <c r="I7" s="137"/>
      <c r="J7" s="137"/>
      <c r="K7" s="137"/>
      <c r="L7" s="125"/>
    </row>
    <row r="8" spans="1:12" s="46" customFormat="1" ht="17.100000000000001" customHeight="1">
      <c r="B8" s="9" t="s">
        <v>8</v>
      </c>
      <c r="C8" s="78" t="s">
        <v>6</v>
      </c>
      <c r="D8" s="78" t="s">
        <v>7</v>
      </c>
      <c r="E8" s="139" t="s">
        <v>28</v>
      </c>
      <c r="F8" s="140"/>
      <c r="G8" s="52" t="s">
        <v>133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46" customFormat="1" ht="17.100000000000001" customHeight="1">
      <c r="B9" s="10" t="s">
        <v>2</v>
      </c>
      <c r="C9" s="77">
        <v>80</v>
      </c>
      <c r="D9" s="77"/>
      <c r="E9" s="110" t="str">
        <f>"Matériel n°" &amp;$A$4</f>
        <v>Matériel n°4</v>
      </c>
      <c r="F9" s="112"/>
      <c r="G9" s="77"/>
      <c r="H9" s="74"/>
      <c r="I9" s="77"/>
      <c r="J9" s="77"/>
      <c r="K9" s="77"/>
      <c r="L9" s="77"/>
    </row>
    <row r="10" spans="1:12" s="46" customFormat="1" ht="17.100000000000001" customHeight="1">
      <c r="B10" s="47" t="s">
        <v>18</v>
      </c>
      <c r="C10" s="77">
        <v>80</v>
      </c>
      <c r="D10" s="75"/>
      <c r="E10" s="110" t="s">
        <v>29</v>
      </c>
      <c r="F10" s="112"/>
      <c r="G10" s="77"/>
      <c r="H10" s="74"/>
      <c r="I10" s="77"/>
      <c r="J10" s="77"/>
      <c r="K10" s="77"/>
      <c r="L10" s="77"/>
    </row>
    <row r="11" spans="1:12" s="46" customFormat="1" ht="17.100000000000001" customHeight="1">
      <c r="B11" s="47" t="s">
        <v>17</v>
      </c>
      <c r="C11" s="77">
        <v>2048</v>
      </c>
      <c r="D11" s="77"/>
      <c r="E11" s="110" t="s">
        <v>34</v>
      </c>
      <c r="F11" s="112"/>
      <c r="G11" s="77"/>
      <c r="H11" s="74"/>
      <c r="I11" s="77"/>
      <c r="J11" s="77"/>
      <c r="K11" s="77"/>
      <c r="L11" s="77"/>
    </row>
    <row r="12" spans="1:12" s="46" customFormat="1" ht="17.100000000000001" customHeight="1">
      <c r="B12" s="47" t="s">
        <v>74</v>
      </c>
      <c r="C12" s="77">
        <v>500</v>
      </c>
      <c r="D12" s="77"/>
      <c r="E12" s="110" t="s">
        <v>78</v>
      </c>
      <c r="F12" s="112"/>
      <c r="G12" s="77"/>
      <c r="H12" s="74"/>
      <c r="I12" s="77"/>
      <c r="J12" s="77"/>
      <c r="K12" s="77"/>
      <c r="L12" s="77"/>
    </row>
    <row r="13" spans="1:12" s="46" customFormat="1" ht="17.100000000000001" customHeight="1">
      <c r="B13" s="47" t="s">
        <v>3</v>
      </c>
      <c r="C13" s="77">
        <v>100</v>
      </c>
      <c r="D13" s="77"/>
      <c r="E13" s="110" t="s">
        <v>82</v>
      </c>
      <c r="F13" s="112"/>
      <c r="G13" s="77"/>
      <c r="H13" s="74"/>
      <c r="I13" s="77"/>
      <c r="J13" s="77"/>
      <c r="K13" s="77"/>
      <c r="L13" s="77"/>
    </row>
    <row r="14" spans="1:12" s="46" customFormat="1" ht="17.100000000000001" customHeight="1">
      <c r="B14" s="47" t="s">
        <v>4</v>
      </c>
      <c r="C14" s="77">
        <v>1100</v>
      </c>
      <c r="D14" s="77"/>
      <c r="E14" s="110" t="s">
        <v>121</v>
      </c>
      <c r="F14" s="112"/>
      <c r="G14" s="77"/>
      <c r="H14" s="74"/>
      <c r="I14" s="77"/>
      <c r="J14" s="77"/>
      <c r="K14" s="77"/>
      <c r="L14" s="77"/>
    </row>
    <row r="15" spans="1:12" s="46" customFormat="1" ht="17.100000000000001" customHeight="1">
      <c r="E15" s="1"/>
      <c r="F15" s="1"/>
      <c r="G15" s="1"/>
      <c r="H15" s="1"/>
      <c r="I15" s="1"/>
      <c r="J15" s="1"/>
      <c r="K15" s="1"/>
      <c r="L15" s="1"/>
    </row>
    <row r="16" spans="1:12" s="46" customFormat="1" ht="17.100000000000001" customHeight="1">
      <c r="B16" s="9" t="s">
        <v>5</v>
      </c>
      <c r="C16" s="78" t="s">
        <v>11</v>
      </c>
      <c r="D16" s="78" t="s">
        <v>7</v>
      </c>
      <c r="E16" s="138" t="s">
        <v>86</v>
      </c>
      <c r="F16" s="138"/>
      <c r="G16" s="138"/>
      <c r="H16" s="138"/>
      <c r="I16" s="138"/>
      <c r="J16" s="138"/>
      <c r="K16" s="138"/>
      <c r="L16" s="138"/>
    </row>
    <row r="17" spans="1:12" s="46" customFormat="1" ht="17.100000000000001" customHeight="1">
      <c r="B17" s="146" t="s">
        <v>95</v>
      </c>
      <c r="C17" s="148" t="s">
        <v>12</v>
      </c>
      <c r="D17" s="148"/>
      <c r="E17" s="52" t="s">
        <v>30</v>
      </c>
      <c r="F17" s="52" t="s">
        <v>31</v>
      </c>
      <c r="G17" s="52" t="s">
        <v>133</v>
      </c>
      <c r="H17" s="52" t="str">
        <f>Accueil!$B$13</f>
        <v>-</v>
      </c>
      <c r="I17" s="52" t="str">
        <f>Accueil!$C$13</f>
        <v>-</v>
      </c>
      <c r="J17" s="52" t="str">
        <f>Accueil!$D$13</f>
        <v>-</v>
      </c>
      <c r="K17" s="52" t="str">
        <f>Accueil!$E$13</f>
        <v>-</v>
      </c>
      <c r="L17" s="52" t="str">
        <f>Accueil!$F$13</f>
        <v>LOA 20 Trimestres</v>
      </c>
    </row>
    <row r="18" spans="1:12" s="46" customFormat="1" ht="17.100000000000001" customHeight="1">
      <c r="B18" s="147"/>
      <c r="C18" s="149"/>
      <c r="D18" s="149"/>
      <c r="E18" s="74" t="str">
        <f>"Matériel n°" &amp;$A$4</f>
        <v>Matériel n°4</v>
      </c>
      <c r="F18" s="77">
        <f>C6</f>
        <v>4</v>
      </c>
      <c r="G18" s="77"/>
      <c r="H18" s="77"/>
      <c r="I18" s="77"/>
      <c r="J18" s="77"/>
      <c r="K18" s="77"/>
      <c r="L18" s="77"/>
    </row>
    <row r="19" spans="1:12" s="46" customFormat="1" ht="17.100000000000001" customHeight="1">
      <c r="B19" s="146" t="s">
        <v>125</v>
      </c>
      <c r="C19" s="148" t="s">
        <v>12</v>
      </c>
      <c r="D19" s="148"/>
      <c r="E19" s="74" t="s">
        <v>29</v>
      </c>
      <c r="F19" s="77">
        <v>4</v>
      </c>
      <c r="G19" s="77"/>
      <c r="H19" s="77"/>
      <c r="I19" s="77"/>
      <c r="J19" s="77"/>
      <c r="K19" s="77"/>
      <c r="L19" s="77"/>
    </row>
    <row r="20" spans="1:12" s="46" customFormat="1" ht="17.100000000000001" customHeight="1">
      <c r="B20" s="147"/>
      <c r="C20" s="149"/>
      <c r="D20" s="149"/>
      <c r="E20" s="74" t="s">
        <v>34</v>
      </c>
      <c r="F20" s="77">
        <v>4</v>
      </c>
      <c r="G20" s="77"/>
      <c r="H20" s="77"/>
      <c r="I20" s="77"/>
      <c r="J20" s="77"/>
      <c r="K20" s="77"/>
      <c r="L20" s="77"/>
    </row>
    <row r="21" spans="1:12" s="46" customFormat="1" ht="17.100000000000001" customHeight="1">
      <c r="E21" s="74" t="s">
        <v>78</v>
      </c>
      <c r="F21" s="77">
        <v>0</v>
      </c>
      <c r="G21" s="77"/>
      <c r="H21" s="77"/>
      <c r="I21" s="77"/>
      <c r="J21" s="77"/>
      <c r="K21" s="77"/>
      <c r="L21" s="77"/>
    </row>
    <row r="22" spans="1:12" s="46" customFormat="1" ht="17.100000000000001" customHeight="1">
      <c r="B22" s="9" t="s">
        <v>9</v>
      </c>
      <c r="C22" s="78" t="s">
        <v>6</v>
      </c>
      <c r="D22" s="78" t="s">
        <v>7</v>
      </c>
      <c r="E22" s="74" t="s">
        <v>82</v>
      </c>
      <c r="F22" s="77">
        <v>0</v>
      </c>
      <c r="G22" s="77"/>
      <c r="H22" s="77"/>
      <c r="I22" s="77"/>
      <c r="J22" s="77"/>
      <c r="K22" s="77"/>
      <c r="L22" s="77"/>
    </row>
    <row r="23" spans="1:12" s="46" customFormat="1" ht="17.100000000000001" customHeight="1">
      <c r="A23" s="141" t="s">
        <v>13</v>
      </c>
      <c r="B23" s="86" t="s">
        <v>146</v>
      </c>
      <c r="C23" s="77"/>
      <c r="D23" s="77"/>
      <c r="E23" s="74" t="s">
        <v>121</v>
      </c>
      <c r="F23" s="77">
        <v>4</v>
      </c>
      <c r="G23" s="77"/>
      <c r="H23" s="77"/>
      <c r="I23" s="77"/>
      <c r="J23" s="77"/>
      <c r="K23" s="77"/>
      <c r="L23" s="77"/>
    </row>
    <row r="24" spans="1:12" s="46" customFormat="1" ht="17.100000000000001" customHeight="1">
      <c r="A24" s="142"/>
      <c r="B24" s="49" t="s">
        <v>147</v>
      </c>
      <c r="C24" s="77">
        <v>2000</v>
      </c>
      <c r="D24" s="77"/>
      <c r="E24" s="124" t="s">
        <v>33</v>
      </c>
      <c r="F24" s="125"/>
      <c r="G24" s="76"/>
      <c r="H24" s="50"/>
      <c r="I24" s="50"/>
      <c r="J24" s="50"/>
      <c r="K24" s="50"/>
      <c r="L24" s="50"/>
    </row>
    <row r="25" spans="1:12" s="46" customFormat="1" ht="17.100000000000001" customHeight="1">
      <c r="A25" s="141" t="s">
        <v>15</v>
      </c>
      <c r="B25" s="86" t="s">
        <v>148</v>
      </c>
      <c r="C25" s="77"/>
      <c r="D25" s="77"/>
      <c r="E25" s="124" t="str">
        <f>IF(Accueil!$B$12="Oui","SOMME DES LOYERS LOA 4 T","-")</f>
        <v>-</v>
      </c>
      <c r="F25" s="125"/>
      <c r="G25" s="53"/>
      <c r="H25" s="77"/>
      <c r="I25" s="50"/>
      <c r="J25" s="50"/>
      <c r="K25" s="50"/>
      <c r="L25" s="50"/>
    </row>
    <row r="26" spans="1:12" s="46" customFormat="1" ht="17.100000000000001" customHeight="1">
      <c r="A26" s="142"/>
      <c r="B26" s="49" t="s">
        <v>147</v>
      </c>
      <c r="C26" s="77">
        <v>2000</v>
      </c>
      <c r="D26" s="47"/>
      <c r="E26" s="124" t="str">
        <f>IF(Accueil!$C$12="Oui","SOMME DES LOYERS LOA 8 T","-")</f>
        <v>-</v>
      </c>
      <c r="F26" s="125"/>
      <c r="G26" s="53"/>
      <c r="H26" s="50"/>
      <c r="I26" s="77"/>
      <c r="J26" s="50"/>
      <c r="K26" s="50"/>
      <c r="L26" s="50"/>
    </row>
    <row r="27" spans="1:12" s="46" customFormat="1" ht="17.100000000000001" customHeight="1">
      <c r="A27" s="9" t="s">
        <v>76</v>
      </c>
      <c r="B27" s="47" t="s">
        <v>22</v>
      </c>
      <c r="C27" s="77" t="s">
        <v>12</v>
      </c>
      <c r="D27" s="77"/>
      <c r="E27" s="124" t="str">
        <f>IF(Accueil!$D$12="Oui","SOMME DES LOYERS LOA 12 T","-")</f>
        <v>-</v>
      </c>
      <c r="F27" s="125"/>
      <c r="G27" s="53"/>
      <c r="H27" s="50"/>
      <c r="I27" s="50"/>
      <c r="J27" s="77"/>
      <c r="K27" s="50"/>
      <c r="L27" s="50"/>
    </row>
    <row r="28" spans="1:12" s="46" customFormat="1" ht="17.100000000000001" customHeight="1">
      <c r="A28" s="9" t="s">
        <v>79</v>
      </c>
      <c r="B28" s="47" t="s">
        <v>75</v>
      </c>
      <c r="C28" s="77" t="s">
        <v>12</v>
      </c>
      <c r="D28" s="77"/>
      <c r="E28" s="124" t="str">
        <f>IF(Accueil!$E$12="Oui","SOMME DES LOYERS LOA 16 T","-")</f>
        <v>-</v>
      </c>
      <c r="F28" s="125"/>
      <c r="G28" s="53"/>
      <c r="H28" s="50"/>
      <c r="I28" s="50"/>
      <c r="J28" s="50"/>
      <c r="K28" s="51"/>
      <c r="L28" s="50"/>
    </row>
    <row r="29" spans="1:12" s="46" customFormat="1" ht="17.100000000000001" customHeight="1">
      <c r="A29" s="9" t="s">
        <v>120</v>
      </c>
      <c r="B29" s="47" t="s">
        <v>140</v>
      </c>
      <c r="C29" s="77" t="s">
        <v>80</v>
      </c>
      <c r="D29" s="77"/>
      <c r="E29" s="124" t="str">
        <f>IF(Accueil!$F$12="Oui","SOMME DES LOYERS LOA 20 T","-")</f>
        <v>SOMME DES LOYERS LOA 20 T</v>
      </c>
      <c r="F29" s="125"/>
      <c r="G29" s="53"/>
      <c r="H29" s="50"/>
      <c r="I29" s="50"/>
      <c r="J29" s="50"/>
      <c r="K29" s="50"/>
      <c r="L29" s="74"/>
    </row>
    <row r="30" spans="1:12" s="46" customFormat="1" ht="17.100000000000001" customHeight="1">
      <c r="A30" s="42"/>
      <c r="B30" s="43"/>
      <c r="C30" s="43"/>
      <c r="D30" s="43"/>
    </row>
    <row r="31" spans="1:12" s="46" customFormat="1" ht="17.100000000000001" customHeight="1">
      <c r="A31" s="42"/>
      <c r="B31" s="126" t="s">
        <v>81</v>
      </c>
      <c r="C31" s="150"/>
      <c r="D31" s="151"/>
    </row>
    <row r="32" spans="1:12" s="46" customFormat="1" ht="17.100000000000001" customHeight="1">
      <c r="A32" s="42"/>
      <c r="B32" s="152"/>
      <c r="C32" s="153"/>
      <c r="D32" s="154"/>
    </row>
  </sheetData>
  <mergeCells count="32"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  <mergeCell ref="E12:F12"/>
    <mergeCell ref="E13:F13"/>
    <mergeCell ref="E14:F14"/>
    <mergeCell ref="E16:L16"/>
    <mergeCell ref="B17:B18"/>
    <mergeCell ref="C17:C18"/>
    <mergeCell ref="D17:D18"/>
    <mergeCell ref="A23:A24"/>
    <mergeCell ref="E24:F24"/>
    <mergeCell ref="A25:A26"/>
    <mergeCell ref="E25:F25"/>
    <mergeCell ref="E26:F26"/>
    <mergeCell ref="E27:F27"/>
    <mergeCell ref="E28:F28"/>
    <mergeCell ref="E29:F29"/>
    <mergeCell ref="B31:D32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2"/>
  <sheetViews>
    <sheetView view="pageLayout" workbookViewId="0">
      <selection activeCell="E23" sqref="E2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2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2:12" s="2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2:12" s="2" customFormat="1" ht="17.100000000000001" customHeight="1" thickBot="1">
      <c r="E3" s="46"/>
      <c r="F3" s="46"/>
      <c r="G3" s="46"/>
      <c r="H3" s="46"/>
      <c r="I3" s="46"/>
      <c r="J3" s="46"/>
      <c r="K3" s="46"/>
      <c r="L3" s="46"/>
    </row>
    <row r="4" spans="2:12" s="2" customFormat="1" ht="17.100000000000001" customHeight="1" thickBot="1">
      <c r="B4" s="168" t="s">
        <v>50</v>
      </c>
      <c r="C4" s="168"/>
      <c r="D4" s="168"/>
      <c r="E4" s="55" t="s">
        <v>35</v>
      </c>
      <c r="F4" s="47" t="s">
        <v>10</v>
      </c>
      <c r="G4" s="143"/>
      <c r="H4" s="144"/>
      <c r="I4" s="144"/>
      <c r="J4" s="144"/>
      <c r="K4" s="144"/>
      <c r="L4" s="145"/>
    </row>
    <row r="5" spans="2:12" s="2" customFormat="1" ht="17.100000000000001" customHeight="1">
      <c r="B5" s="15"/>
      <c r="C5" s="12"/>
      <c r="D5" s="13"/>
      <c r="E5" s="54" t="s">
        <v>0</v>
      </c>
      <c r="F5" s="113" t="s">
        <v>50</v>
      </c>
      <c r="G5" s="114"/>
      <c r="H5" s="114"/>
      <c r="I5" s="114"/>
      <c r="J5" s="114"/>
      <c r="K5" s="114"/>
      <c r="L5" s="114"/>
    </row>
    <row r="6" spans="2:12" s="2" customFormat="1" ht="17.100000000000001" customHeight="1">
      <c r="B6" s="167" t="s">
        <v>51</v>
      </c>
      <c r="C6" s="167"/>
      <c r="D6" s="16" t="s">
        <v>36</v>
      </c>
      <c r="E6" s="48"/>
      <c r="F6" s="48"/>
      <c r="G6" s="48"/>
      <c r="H6" s="46"/>
      <c r="I6" s="46"/>
      <c r="J6" s="46"/>
      <c r="K6" s="46"/>
      <c r="L6" s="46"/>
    </row>
    <row r="7" spans="2:12" s="2" customFormat="1" ht="29.25" customHeight="1">
      <c r="B7" s="155" t="s">
        <v>130</v>
      </c>
      <c r="C7" s="155"/>
      <c r="D7" s="14"/>
      <c r="E7" s="124" t="s">
        <v>85</v>
      </c>
      <c r="F7" s="137"/>
      <c r="G7" s="137"/>
      <c r="H7" s="137"/>
      <c r="I7" s="137"/>
      <c r="J7" s="137"/>
      <c r="K7" s="137"/>
      <c r="L7" s="125"/>
    </row>
    <row r="8" spans="2:12" s="2" customFormat="1" ht="17.100000000000001" customHeight="1">
      <c r="B8" s="155" t="s">
        <v>37</v>
      </c>
      <c r="C8" s="155"/>
      <c r="D8" s="14"/>
      <c r="E8" s="139" t="s">
        <v>28</v>
      </c>
      <c r="F8" s="140"/>
      <c r="G8" s="52" t="s">
        <v>133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2:12" s="2" customFormat="1" ht="17.100000000000001" customHeight="1">
      <c r="B9" s="155" t="s">
        <v>38</v>
      </c>
      <c r="C9" s="155"/>
      <c r="D9" s="14"/>
      <c r="E9" s="122" t="s">
        <v>35</v>
      </c>
      <c r="F9" s="122"/>
      <c r="G9" s="73"/>
      <c r="H9" s="70"/>
      <c r="I9" s="73"/>
      <c r="J9" s="73"/>
      <c r="K9" s="73"/>
      <c r="L9" s="73"/>
    </row>
    <row r="10" spans="2:12" s="2" customFormat="1" ht="17.100000000000001" customHeight="1">
      <c r="B10" s="155" t="s">
        <v>39</v>
      </c>
      <c r="C10" s="155"/>
      <c r="D10" s="14"/>
      <c r="E10" s="169"/>
      <c r="F10" s="169"/>
      <c r="G10" s="72"/>
      <c r="H10" s="72"/>
      <c r="I10" s="72"/>
      <c r="J10" s="72"/>
      <c r="K10" s="72"/>
      <c r="L10" s="72"/>
    </row>
    <row r="11" spans="2:12" s="2" customFormat="1" ht="17.100000000000001" customHeight="1">
      <c r="B11" s="155" t="s">
        <v>40</v>
      </c>
      <c r="C11" s="155"/>
      <c r="D11" s="14"/>
      <c r="E11" s="124" t="s">
        <v>86</v>
      </c>
      <c r="F11" s="137"/>
      <c r="G11" s="137"/>
      <c r="H11" s="137"/>
      <c r="I11" s="137"/>
      <c r="J11" s="137"/>
      <c r="K11" s="137"/>
      <c r="L11" s="125"/>
    </row>
    <row r="12" spans="2:12" s="2" customFormat="1" ht="17.100000000000001" customHeight="1">
      <c r="B12" s="155" t="s">
        <v>41</v>
      </c>
      <c r="C12" s="155"/>
      <c r="D12" s="14"/>
      <c r="E12" s="52" t="s">
        <v>30</v>
      </c>
      <c r="F12" s="52" t="s">
        <v>31</v>
      </c>
      <c r="G12" s="52" t="s">
        <v>133</v>
      </c>
      <c r="H12" s="52" t="str">
        <f>Accueil!$B$13</f>
        <v>-</v>
      </c>
      <c r="I12" s="52" t="str">
        <f>Accueil!$C$13</f>
        <v>-</v>
      </c>
      <c r="J12" s="52" t="str">
        <f>Accueil!$D$13</f>
        <v>-</v>
      </c>
      <c r="K12" s="52" t="str">
        <f>Accueil!$E$13</f>
        <v>-</v>
      </c>
      <c r="L12" s="52" t="str">
        <f>Accueil!$F$13</f>
        <v>LOA 20 Trimestres</v>
      </c>
    </row>
    <row r="13" spans="2:12" s="2" customFormat="1" ht="17.100000000000001" customHeight="1">
      <c r="B13" s="155" t="s">
        <v>42</v>
      </c>
      <c r="C13" s="155"/>
      <c r="D13" s="14"/>
      <c r="E13" s="70" t="s">
        <v>35</v>
      </c>
      <c r="F13" s="73">
        <v>1</v>
      </c>
      <c r="G13" s="73"/>
      <c r="H13" s="73"/>
      <c r="I13" s="73"/>
      <c r="J13" s="73"/>
      <c r="K13" s="73"/>
      <c r="L13" s="73"/>
    </row>
    <row r="14" spans="2:12" s="2" customFormat="1" ht="17.100000000000001" customHeight="1">
      <c r="B14" s="155" t="s">
        <v>43</v>
      </c>
      <c r="C14" s="155"/>
      <c r="D14" s="14"/>
      <c r="E14" s="124" t="s">
        <v>33</v>
      </c>
      <c r="F14" s="125"/>
      <c r="G14" s="71"/>
      <c r="H14" s="50"/>
      <c r="I14" s="50"/>
      <c r="J14" s="50"/>
      <c r="K14" s="50"/>
      <c r="L14" s="50"/>
    </row>
    <row r="15" spans="2:12" s="2" customFormat="1" ht="17.100000000000001" customHeight="1">
      <c r="B15" s="155" t="s">
        <v>44</v>
      </c>
      <c r="C15" s="155"/>
      <c r="D15" s="14"/>
      <c r="E15" s="124" t="str">
        <f>IF(Accueil!$B$12="Oui","SOMME DES LOYERS LOA 4 T","-")</f>
        <v>-</v>
      </c>
      <c r="F15" s="125"/>
      <c r="G15" s="53"/>
      <c r="H15" s="73"/>
      <c r="I15" s="50"/>
      <c r="J15" s="50"/>
      <c r="K15" s="50"/>
      <c r="L15" s="50"/>
    </row>
    <row r="16" spans="2:12" s="2" customFormat="1" ht="17.100000000000001" customHeight="1">
      <c r="B16" s="155" t="s">
        <v>49</v>
      </c>
      <c r="C16" s="155"/>
      <c r="D16" s="14"/>
      <c r="E16" s="124" t="str">
        <f>IF(Accueil!$C$12="Oui","SOMME DES LOYERS LOA 8 T","-")</f>
        <v>-</v>
      </c>
      <c r="F16" s="125"/>
      <c r="G16" s="53"/>
      <c r="H16" s="50"/>
      <c r="I16" s="73"/>
      <c r="J16" s="50"/>
      <c r="K16" s="50"/>
      <c r="L16" s="50"/>
    </row>
    <row r="17" spans="2:12" s="2" customFormat="1" ht="17.100000000000001" customHeight="1">
      <c r="B17" s="165"/>
      <c r="C17" s="166"/>
      <c r="D17" s="14"/>
      <c r="E17" s="124" t="str">
        <f>IF(Accueil!$D$12="Oui","SOMME DES LOYERS LOA 12 T","-")</f>
        <v>-</v>
      </c>
      <c r="F17" s="125"/>
      <c r="G17" s="53"/>
      <c r="H17" s="50"/>
      <c r="I17" s="50"/>
      <c r="J17" s="73"/>
      <c r="K17" s="50"/>
      <c r="L17" s="50"/>
    </row>
    <row r="18" spans="2:12" s="2" customFormat="1" ht="17.100000000000001" customHeight="1">
      <c r="B18" s="156" t="s">
        <v>152</v>
      </c>
      <c r="C18" s="157"/>
      <c r="D18" s="158"/>
      <c r="E18" s="124" t="str">
        <f>IF(Accueil!$E$12="Oui","SOMME DES LOYERS LOA 16 T","-")</f>
        <v>-</v>
      </c>
      <c r="F18" s="125"/>
      <c r="G18" s="53"/>
      <c r="H18" s="50"/>
      <c r="I18" s="50"/>
      <c r="J18" s="50"/>
      <c r="K18" s="51"/>
      <c r="L18" s="50"/>
    </row>
    <row r="19" spans="2:12" s="2" customFormat="1" ht="17.100000000000001" customHeight="1">
      <c r="B19" s="159"/>
      <c r="C19" s="160"/>
      <c r="D19" s="161"/>
      <c r="E19" s="138" t="str">
        <f>IF(Accueil!$F$12="Oui","SOMME DES LOYERS LOA 20 T","-")</f>
        <v>SOMME DES LOYERS LOA 20 T</v>
      </c>
      <c r="F19" s="138"/>
      <c r="G19" s="53"/>
      <c r="H19" s="50"/>
      <c r="I19" s="50"/>
      <c r="J19" s="50"/>
      <c r="K19" s="50"/>
      <c r="L19" s="70"/>
    </row>
    <row r="20" spans="2:12" s="2" customFormat="1" ht="17.100000000000001" customHeight="1">
      <c r="B20" s="159"/>
      <c r="C20" s="160"/>
      <c r="D20" s="161"/>
    </row>
    <row r="21" spans="2:12" s="2" customFormat="1" ht="17.100000000000001" customHeight="1">
      <c r="B21" s="159"/>
      <c r="C21" s="160"/>
      <c r="D21" s="161"/>
    </row>
    <row r="22" spans="2:12" s="2" customFormat="1" ht="17.100000000000001" customHeight="1">
      <c r="B22" s="159"/>
      <c r="C22" s="160"/>
      <c r="D22" s="161"/>
      <c r="E22" s="46"/>
      <c r="F22" s="46"/>
      <c r="G22" s="46"/>
      <c r="H22" s="46"/>
      <c r="I22" s="46"/>
      <c r="J22" s="46"/>
      <c r="K22" s="46"/>
      <c r="L22" s="46"/>
    </row>
    <row r="23" spans="2:12" s="2" customFormat="1" ht="17.100000000000001" customHeight="1">
      <c r="B23" s="159"/>
      <c r="C23" s="160"/>
      <c r="D23" s="161"/>
      <c r="E23" s="46"/>
      <c r="F23" s="46"/>
      <c r="G23" s="46"/>
      <c r="H23" s="46"/>
      <c r="I23" s="46"/>
      <c r="J23" s="46"/>
      <c r="K23" s="46"/>
      <c r="L23" s="46"/>
    </row>
    <row r="24" spans="2:12" s="2" customFormat="1" ht="17.100000000000001" customHeight="1">
      <c r="B24" s="159"/>
      <c r="C24" s="160"/>
      <c r="D24" s="161"/>
      <c r="E24" s="46"/>
      <c r="F24" s="46"/>
      <c r="G24" s="46"/>
      <c r="H24" s="46"/>
      <c r="I24" s="46"/>
      <c r="J24" s="46"/>
      <c r="K24" s="46"/>
      <c r="L24" s="46"/>
    </row>
    <row r="25" spans="2:12" s="2" customFormat="1" ht="17.100000000000001" customHeight="1">
      <c r="B25" s="159"/>
      <c r="C25" s="160"/>
      <c r="D25" s="161"/>
      <c r="E25" s="46"/>
      <c r="F25" s="46"/>
      <c r="G25" s="46"/>
      <c r="H25" s="46"/>
      <c r="I25" s="46"/>
      <c r="J25" s="46"/>
      <c r="K25" s="46"/>
      <c r="L25" s="46"/>
    </row>
    <row r="26" spans="2:12" s="2" customFormat="1" ht="17.100000000000001" customHeight="1">
      <c r="B26" s="159"/>
      <c r="C26" s="160"/>
      <c r="D26" s="161"/>
      <c r="E26" s="46"/>
      <c r="F26" s="46"/>
      <c r="G26" s="46"/>
      <c r="H26" s="46"/>
      <c r="I26" s="46"/>
      <c r="J26" s="46"/>
      <c r="K26" s="46"/>
      <c r="L26" s="46"/>
    </row>
    <row r="27" spans="2:12" s="2" customFormat="1" ht="17.100000000000001" customHeight="1">
      <c r="B27" s="159"/>
      <c r="C27" s="160"/>
      <c r="D27" s="161"/>
      <c r="E27" s="46"/>
      <c r="F27" s="46"/>
      <c r="G27" s="46"/>
      <c r="H27" s="46"/>
      <c r="I27" s="46"/>
      <c r="J27" s="46"/>
      <c r="K27" s="46"/>
      <c r="L27" s="46"/>
    </row>
    <row r="28" spans="2:12" s="2" customFormat="1" ht="17.100000000000001" customHeight="1">
      <c r="B28" s="159"/>
      <c r="C28" s="160"/>
      <c r="D28" s="161"/>
      <c r="E28" s="46"/>
      <c r="F28" s="46"/>
      <c r="G28" s="46"/>
      <c r="H28" s="46"/>
      <c r="I28" s="46"/>
      <c r="J28" s="46"/>
      <c r="K28" s="46"/>
      <c r="L28" s="46"/>
    </row>
    <row r="29" spans="2:12" s="2" customFormat="1" ht="17.100000000000001" customHeight="1">
      <c r="B29" s="159"/>
      <c r="C29" s="160"/>
      <c r="D29" s="161"/>
      <c r="E29" s="46"/>
      <c r="F29" s="46"/>
      <c r="G29" s="46"/>
      <c r="H29" s="46"/>
      <c r="I29" s="46"/>
      <c r="J29" s="46"/>
      <c r="K29" s="46"/>
      <c r="L29" s="46"/>
    </row>
    <row r="30" spans="2:12" s="2" customFormat="1" ht="17.100000000000001" customHeight="1">
      <c r="B30" s="159"/>
      <c r="C30" s="160"/>
      <c r="D30" s="161"/>
      <c r="E30" s="46"/>
      <c r="F30" s="46"/>
      <c r="G30" s="46"/>
      <c r="H30" s="46"/>
      <c r="I30" s="46"/>
      <c r="J30" s="46"/>
      <c r="K30" s="46"/>
      <c r="L30" s="46"/>
    </row>
    <row r="31" spans="2:12" s="2" customFormat="1" ht="17.100000000000001" customHeight="1">
      <c r="B31" s="162"/>
      <c r="C31" s="163"/>
      <c r="D31" s="164"/>
      <c r="E31" s="46"/>
      <c r="F31" s="46"/>
      <c r="G31" s="46"/>
      <c r="H31" s="46"/>
      <c r="I31" s="46"/>
      <c r="J31" s="46"/>
      <c r="K31" s="46"/>
      <c r="L31" s="46"/>
    </row>
    <row r="32" spans="2:12">
      <c r="E32" s="46"/>
      <c r="F32" s="46"/>
      <c r="G32" s="46"/>
      <c r="H32" s="46"/>
      <c r="I32" s="46"/>
      <c r="J32" s="46"/>
      <c r="K32" s="46"/>
      <c r="L32" s="46"/>
    </row>
  </sheetData>
  <mergeCells count="31">
    <mergeCell ref="E1:L1"/>
    <mergeCell ref="E2:L2"/>
    <mergeCell ref="G4:L4"/>
    <mergeCell ref="E11:L11"/>
    <mergeCell ref="B6:C6"/>
    <mergeCell ref="B7:C7"/>
    <mergeCell ref="B8:C8"/>
    <mergeCell ref="B9:C9"/>
    <mergeCell ref="B1:D1"/>
    <mergeCell ref="B2:D2"/>
    <mergeCell ref="B4:D4"/>
    <mergeCell ref="F5:L5"/>
    <mergeCell ref="E7:L7"/>
    <mergeCell ref="E10:F10"/>
    <mergeCell ref="E8:F8"/>
    <mergeCell ref="E9:F9"/>
    <mergeCell ref="B15:C15"/>
    <mergeCell ref="B16:C16"/>
    <mergeCell ref="B18:D31"/>
    <mergeCell ref="B10:C10"/>
    <mergeCell ref="B11:C11"/>
    <mergeCell ref="B12:C12"/>
    <mergeCell ref="B13:C13"/>
    <mergeCell ref="B14:C14"/>
    <mergeCell ref="B17:C17"/>
    <mergeCell ref="E19:F19"/>
    <mergeCell ref="E14:F14"/>
    <mergeCell ref="E15:F15"/>
    <mergeCell ref="E16:F16"/>
    <mergeCell ref="E17:F17"/>
    <mergeCell ref="E18:F1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C1" workbookViewId="0">
      <selection activeCell="I13" sqref="I13:J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2:12" s="2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2:12" s="2" customFormat="1" ht="17.100000000000001" customHeight="1"/>
    <row r="4" spans="2:12" s="2" customFormat="1" ht="17.100000000000001" customHeight="1">
      <c r="B4" s="168" t="s">
        <v>52</v>
      </c>
      <c r="C4" s="168"/>
      <c r="D4" s="168"/>
      <c r="E4" s="113" t="s">
        <v>52</v>
      </c>
      <c r="F4" s="114"/>
      <c r="G4" s="114"/>
      <c r="H4" s="114"/>
      <c r="I4" s="4" t="s">
        <v>10</v>
      </c>
      <c r="J4" s="118"/>
      <c r="K4" s="118"/>
      <c r="L4" s="118"/>
    </row>
    <row r="5" spans="2:12" s="2" customFormat="1" ht="17.100000000000001" customHeight="1">
      <c r="B5" s="15"/>
      <c r="C5" s="12"/>
      <c r="D5" s="13"/>
      <c r="E5" s="5" t="s">
        <v>0</v>
      </c>
      <c r="F5" s="113" t="s">
        <v>57</v>
      </c>
      <c r="G5" s="114"/>
      <c r="H5" s="114"/>
      <c r="I5" s="114"/>
      <c r="J5" s="114"/>
      <c r="K5" s="114"/>
      <c r="L5" s="114"/>
    </row>
    <row r="6" spans="2:12" s="2" customFormat="1" ht="17.100000000000001" customHeight="1">
      <c r="B6" s="176" t="s">
        <v>53</v>
      </c>
      <c r="C6" s="176"/>
      <c r="D6" s="17" t="s">
        <v>7</v>
      </c>
      <c r="E6" s="6"/>
      <c r="F6" s="6"/>
      <c r="G6" s="6"/>
    </row>
    <row r="7" spans="2:12" s="2" customFormat="1" ht="17.100000000000001" customHeight="1">
      <c r="B7" s="155" t="s">
        <v>54</v>
      </c>
      <c r="C7" s="155"/>
      <c r="D7" s="14"/>
      <c r="E7" s="138" t="s">
        <v>58</v>
      </c>
      <c r="F7" s="138"/>
      <c r="G7" s="138"/>
      <c r="H7" s="138"/>
      <c r="I7" s="138"/>
      <c r="J7" s="138"/>
      <c r="K7" s="138"/>
      <c r="L7" s="7"/>
    </row>
    <row r="8" spans="2:12" s="2" customFormat="1" ht="17.100000000000001" customHeight="1">
      <c r="B8" s="155" t="s">
        <v>55</v>
      </c>
      <c r="C8" s="155"/>
      <c r="D8" s="14"/>
      <c r="E8" s="177" t="s">
        <v>28</v>
      </c>
      <c r="F8" s="178"/>
      <c r="G8" s="179"/>
      <c r="H8" s="180" t="s">
        <v>26</v>
      </c>
      <c r="I8" s="181"/>
      <c r="J8" s="180" t="s">
        <v>27</v>
      </c>
      <c r="K8" s="181"/>
      <c r="L8" s="8"/>
    </row>
    <row r="9" spans="2:12" s="2" customFormat="1" ht="17.100000000000001" customHeight="1">
      <c r="B9" s="155" t="s">
        <v>56</v>
      </c>
      <c r="C9" s="155"/>
      <c r="D9" s="14"/>
      <c r="E9" s="173" t="s">
        <v>60</v>
      </c>
      <c r="F9" s="174"/>
      <c r="G9" s="175"/>
      <c r="H9" s="135"/>
      <c r="I9" s="136"/>
      <c r="J9" s="135"/>
      <c r="K9" s="136"/>
    </row>
    <row r="10" spans="2:12" s="2" customFormat="1" ht="17.100000000000001" customHeight="1">
      <c r="E10" s="170" t="s">
        <v>59</v>
      </c>
      <c r="F10" s="170"/>
      <c r="G10" s="170"/>
      <c r="H10" s="135"/>
      <c r="I10" s="136"/>
      <c r="J10" s="135"/>
      <c r="K10" s="136"/>
    </row>
    <row r="11" spans="2:12" s="2" customFormat="1" ht="17.100000000000001" customHeight="1">
      <c r="B11" s="32" t="s">
        <v>24</v>
      </c>
      <c r="C11" s="33"/>
      <c r="D11" s="34"/>
    </row>
    <row r="12" spans="2:12" s="2" customFormat="1" ht="17.100000000000001" customHeight="1">
      <c r="B12" s="18"/>
      <c r="C12" s="19"/>
      <c r="D12" s="20"/>
      <c r="E12" s="138" t="s">
        <v>32</v>
      </c>
      <c r="F12" s="138"/>
      <c r="G12" s="138"/>
      <c r="H12" s="138"/>
      <c r="I12" s="138"/>
      <c r="J12" s="138"/>
      <c r="K12" s="138"/>
      <c r="L12" s="138"/>
    </row>
    <row r="13" spans="2:12" s="2" customFormat="1" ht="17.100000000000001" customHeight="1">
      <c r="B13" s="21"/>
      <c r="C13" s="22"/>
      <c r="D13" s="23"/>
      <c r="E13" s="171" t="s">
        <v>30</v>
      </c>
      <c r="F13" s="171"/>
      <c r="G13" s="171"/>
      <c r="H13" s="41" t="s">
        <v>61</v>
      </c>
      <c r="I13" s="172" t="s">
        <v>26</v>
      </c>
      <c r="J13" s="172"/>
      <c r="K13" s="172" t="s">
        <v>27</v>
      </c>
      <c r="L13" s="172"/>
    </row>
    <row r="14" spans="2:12" s="2" customFormat="1" ht="17.100000000000001" customHeight="1">
      <c r="B14" s="24"/>
      <c r="C14" s="25"/>
      <c r="D14" s="26"/>
      <c r="E14" s="170" t="s">
        <v>60</v>
      </c>
      <c r="F14" s="170"/>
      <c r="G14" s="170"/>
      <c r="H14" s="31"/>
      <c r="I14" s="118"/>
      <c r="J14" s="118"/>
      <c r="K14" s="118"/>
      <c r="L14" s="118"/>
    </row>
    <row r="15" spans="2:12" s="2" customFormat="1" ht="15.75">
      <c r="B15" s="27"/>
      <c r="C15" s="28"/>
      <c r="D15" s="23"/>
      <c r="E15" s="170" t="s">
        <v>59</v>
      </c>
      <c r="F15" s="170"/>
      <c r="G15" s="170"/>
      <c r="H15" s="4"/>
      <c r="I15" s="118"/>
      <c r="J15" s="118"/>
      <c r="K15" s="118"/>
      <c r="L15" s="118"/>
    </row>
    <row r="16" spans="2:12" s="2" customFormat="1" ht="16.5" customHeight="1">
      <c r="B16" s="27"/>
      <c r="C16" s="28"/>
      <c r="D16" s="23"/>
      <c r="E16" s="138" t="s">
        <v>33</v>
      </c>
      <c r="F16" s="138"/>
      <c r="G16" s="138"/>
      <c r="H16" s="138"/>
      <c r="I16" s="118"/>
      <c r="J16" s="118"/>
      <c r="K16" s="118"/>
      <c r="L16" s="118"/>
    </row>
    <row r="17" spans="2:4" s="2" customFormat="1" ht="17.100000000000001" customHeight="1">
      <c r="B17" s="29"/>
      <c r="C17" s="22"/>
      <c r="D17" s="23"/>
    </row>
    <row r="18" spans="2:4" s="2" customFormat="1" ht="17.100000000000001" customHeight="1">
      <c r="B18" s="35"/>
      <c r="C18" s="36"/>
      <c r="D18" s="37"/>
    </row>
    <row r="19" spans="2:4" s="2" customFormat="1" ht="17.100000000000001" customHeight="1">
      <c r="B19" s="35"/>
      <c r="C19" s="36"/>
      <c r="D19" s="37"/>
    </row>
    <row r="20" spans="2:4" s="2" customFormat="1" ht="17.100000000000001" customHeight="1">
      <c r="B20" s="35"/>
      <c r="C20" s="36"/>
      <c r="D20" s="37"/>
    </row>
    <row r="21" spans="2:4" s="2" customFormat="1" ht="17.100000000000001" customHeight="1">
      <c r="B21" s="35"/>
      <c r="C21" s="36"/>
      <c r="D21" s="37"/>
    </row>
    <row r="22" spans="2:4" s="2" customFormat="1" ht="17.100000000000001" customHeight="1">
      <c r="B22" s="35"/>
      <c r="C22" s="36"/>
      <c r="D22" s="37"/>
    </row>
    <row r="23" spans="2:4" s="2" customFormat="1" ht="17.100000000000001" customHeight="1">
      <c r="B23" s="35"/>
      <c r="C23" s="36"/>
      <c r="D23" s="37"/>
    </row>
    <row r="24" spans="2:4" s="2" customFormat="1" ht="17.100000000000001" customHeight="1">
      <c r="B24" s="35"/>
      <c r="C24" s="36"/>
      <c r="D24" s="37"/>
    </row>
    <row r="25" spans="2:4" s="2" customFormat="1" ht="17.100000000000001" customHeight="1">
      <c r="B25" s="35"/>
      <c r="C25" s="36"/>
      <c r="D25" s="37"/>
    </row>
    <row r="26" spans="2:4" s="2" customFormat="1" ht="17.100000000000001" customHeight="1">
      <c r="B26" s="35"/>
      <c r="C26" s="36"/>
      <c r="D26" s="37"/>
    </row>
    <row r="27" spans="2:4" s="2" customFormat="1" ht="17.100000000000001" customHeight="1">
      <c r="B27" s="35"/>
      <c r="C27" s="36"/>
      <c r="D27" s="37"/>
    </row>
    <row r="28" spans="2:4" s="2" customFormat="1" ht="17.100000000000001" customHeight="1">
      <c r="B28" s="35"/>
      <c r="C28" s="36"/>
      <c r="D28" s="37"/>
    </row>
    <row r="29" spans="2:4" s="2" customFormat="1" ht="17.100000000000001" customHeight="1">
      <c r="B29" s="35"/>
      <c r="C29" s="36"/>
      <c r="D29" s="37"/>
    </row>
    <row r="30" spans="2:4" s="2" customFormat="1" ht="17.100000000000001" customHeight="1">
      <c r="B30" s="35"/>
      <c r="C30" s="36"/>
      <c r="D30" s="37"/>
    </row>
    <row r="31" spans="2:4" s="2" customFormat="1" ht="17.100000000000001" customHeight="1">
      <c r="B31" s="35"/>
      <c r="C31" s="36"/>
      <c r="D31" s="37"/>
    </row>
    <row r="32" spans="2:4" s="2" customFormat="1" ht="17.100000000000001" customHeight="1">
      <c r="B32" s="38"/>
      <c r="C32" s="39"/>
      <c r="D32" s="40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119" t="str">
        <f>Accueil!A7</f>
        <v>AO/EPID-VAUBAN/23052019</v>
      </c>
      <c r="C1" s="119"/>
      <c r="D1" s="119"/>
      <c r="E1" s="119" t="str">
        <f>Accueil!A7</f>
        <v>AO/EPID-VAUBAN/23052019</v>
      </c>
      <c r="F1" s="119"/>
      <c r="G1" s="119"/>
      <c r="H1" s="119"/>
      <c r="I1" s="119"/>
      <c r="J1" s="119"/>
      <c r="K1" s="119"/>
      <c r="L1" s="119"/>
    </row>
    <row r="2" spans="2:12" s="2" customFormat="1" ht="17.100000000000001" customHeight="1">
      <c r="B2" s="120" t="s">
        <v>21</v>
      </c>
      <c r="C2" s="120"/>
      <c r="D2" s="120"/>
      <c r="E2" s="120" t="s">
        <v>25</v>
      </c>
      <c r="F2" s="120"/>
      <c r="G2" s="120"/>
      <c r="H2" s="120"/>
      <c r="I2" s="120"/>
      <c r="J2" s="120"/>
      <c r="K2" s="120"/>
      <c r="L2" s="120"/>
    </row>
    <row r="3" spans="2:12" s="2" customFormat="1" ht="17.100000000000001" customHeight="1"/>
    <row r="4" spans="2:12" s="2" customFormat="1" ht="17.100000000000001" customHeight="1">
      <c r="B4" s="168" t="s">
        <v>45</v>
      </c>
      <c r="C4" s="168"/>
      <c r="D4" s="168"/>
      <c r="E4" s="113" t="s">
        <v>45</v>
      </c>
      <c r="F4" s="114"/>
      <c r="G4" s="114"/>
      <c r="H4" s="114"/>
      <c r="I4" s="4" t="s">
        <v>10</v>
      </c>
      <c r="J4" s="118"/>
      <c r="K4" s="118"/>
      <c r="L4" s="118"/>
    </row>
    <row r="5" spans="2:12" s="2" customFormat="1" ht="17.100000000000001" customHeight="1">
      <c r="B5" s="15"/>
      <c r="C5" s="12"/>
      <c r="D5" s="13"/>
      <c r="E5" s="5" t="s">
        <v>0</v>
      </c>
      <c r="F5" s="113" t="s">
        <v>45</v>
      </c>
      <c r="G5" s="114"/>
      <c r="H5" s="114"/>
      <c r="I5" s="114"/>
      <c r="J5" s="114"/>
      <c r="K5" s="114"/>
      <c r="L5" s="114"/>
    </row>
    <row r="6" spans="2:12" s="2" customFormat="1" ht="17.100000000000001" customHeight="1">
      <c r="B6" s="176" t="s">
        <v>46</v>
      </c>
      <c r="C6" s="176"/>
      <c r="D6" s="17" t="s">
        <v>7</v>
      </c>
      <c r="E6" s="6"/>
      <c r="F6" s="6"/>
      <c r="G6" s="6"/>
    </row>
    <row r="7" spans="2:12" s="2" customFormat="1" ht="33" customHeight="1">
      <c r="B7" s="191" t="s">
        <v>47</v>
      </c>
      <c r="C7" s="191"/>
      <c r="D7" s="14"/>
      <c r="E7" s="138" t="s">
        <v>62</v>
      </c>
      <c r="F7" s="138"/>
      <c r="G7" s="138"/>
      <c r="H7" s="138"/>
      <c r="I7" s="138"/>
      <c r="J7" s="138"/>
      <c r="K7" s="138"/>
      <c r="L7" s="138"/>
    </row>
    <row r="8" spans="2:12" s="2" customFormat="1" ht="33" customHeight="1">
      <c r="B8" s="191" t="s">
        <v>48</v>
      </c>
      <c r="C8" s="191"/>
      <c r="D8" s="14"/>
      <c r="E8" s="177" t="s">
        <v>28</v>
      </c>
      <c r="F8" s="178"/>
      <c r="G8" s="179"/>
      <c r="H8" s="172" t="s">
        <v>26</v>
      </c>
      <c r="I8" s="172"/>
      <c r="J8" s="172"/>
      <c r="K8" s="172"/>
      <c r="L8" s="172"/>
    </row>
    <row r="9" spans="2:12" s="2" customFormat="1" ht="17.100000000000001" customHeight="1">
      <c r="B9" s="190"/>
      <c r="C9" s="190"/>
      <c r="D9" s="68"/>
      <c r="E9" s="170" t="s">
        <v>63</v>
      </c>
      <c r="F9" s="170"/>
      <c r="G9" s="170"/>
      <c r="H9" s="118"/>
      <c r="I9" s="118"/>
      <c r="J9" s="118"/>
      <c r="K9" s="118"/>
      <c r="L9" s="118"/>
    </row>
    <row r="10" spans="2:12" s="2" customFormat="1" ht="17.100000000000001" customHeight="1">
      <c r="B10" s="42"/>
      <c r="C10" s="42"/>
      <c r="D10" s="42"/>
      <c r="E10" s="170" t="s">
        <v>64</v>
      </c>
      <c r="F10" s="170"/>
      <c r="G10" s="170"/>
      <c r="H10" s="118"/>
      <c r="I10" s="118"/>
      <c r="J10" s="118"/>
      <c r="K10" s="118"/>
      <c r="L10" s="118"/>
    </row>
    <row r="11" spans="2:12" s="2" customFormat="1" ht="17.100000000000001" customHeight="1">
      <c r="B11" s="183" t="s">
        <v>24</v>
      </c>
      <c r="C11" s="184"/>
      <c r="D11" s="184"/>
      <c r="E11" s="189"/>
      <c r="F11" s="189"/>
      <c r="G11" s="189"/>
      <c r="H11" s="186"/>
      <c r="I11" s="186"/>
      <c r="J11" s="186"/>
      <c r="K11" s="186"/>
      <c r="L11" s="186"/>
    </row>
    <row r="12" spans="2:12" s="2" customFormat="1" ht="17.100000000000001" customHeight="1">
      <c r="B12" s="183"/>
      <c r="C12" s="184"/>
      <c r="D12" s="185"/>
      <c r="E12" s="11"/>
      <c r="F12" s="11"/>
      <c r="G12" s="11"/>
      <c r="H12" s="11"/>
      <c r="I12" s="11"/>
      <c r="J12" s="11"/>
      <c r="K12" s="11"/>
      <c r="L12" s="11"/>
    </row>
    <row r="13" spans="2:12" s="2" customFormat="1" ht="17.100000000000001" customHeight="1">
      <c r="B13" s="183"/>
      <c r="C13" s="184"/>
      <c r="D13" s="185"/>
      <c r="E13" s="138" t="s">
        <v>32</v>
      </c>
      <c r="F13" s="138"/>
      <c r="G13" s="138"/>
      <c r="H13" s="138"/>
      <c r="I13" s="138"/>
      <c r="J13" s="138"/>
      <c r="K13" s="138"/>
      <c r="L13" s="138"/>
    </row>
    <row r="14" spans="2:12" s="2" customFormat="1" ht="17.100000000000001" customHeight="1">
      <c r="B14" s="183"/>
      <c r="C14" s="184"/>
      <c r="D14" s="185"/>
      <c r="E14" s="177" t="s">
        <v>30</v>
      </c>
      <c r="F14" s="178"/>
      <c r="G14" s="179"/>
      <c r="H14" s="41" t="s">
        <v>65</v>
      </c>
      <c r="I14" s="180" t="s">
        <v>26</v>
      </c>
      <c r="J14" s="187"/>
      <c r="K14" s="187"/>
      <c r="L14" s="181"/>
    </row>
    <row r="15" spans="2:12" s="2" customFormat="1">
      <c r="B15" s="183"/>
      <c r="C15" s="184"/>
      <c r="D15" s="185"/>
      <c r="E15" s="173" t="s">
        <v>63</v>
      </c>
      <c r="F15" s="174"/>
      <c r="G15" s="175"/>
      <c r="H15" s="31"/>
      <c r="I15" s="135"/>
      <c r="J15" s="188"/>
      <c r="K15" s="188"/>
      <c r="L15" s="136"/>
    </row>
    <row r="16" spans="2:12" s="2" customFormat="1">
      <c r="B16" s="183"/>
      <c r="C16" s="184"/>
      <c r="D16" s="185"/>
      <c r="E16" s="182" t="s">
        <v>64</v>
      </c>
      <c r="F16" s="182"/>
      <c r="G16" s="182"/>
      <c r="H16" s="5"/>
      <c r="I16" s="118"/>
      <c r="J16" s="118"/>
      <c r="K16" s="118"/>
      <c r="L16" s="118"/>
    </row>
    <row r="17" spans="2:12" s="2" customFormat="1">
      <c r="B17" s="183"/>
      <c r="C17" s="184"/>
      <c r="D17" s="184"/>
      <c r="E17" s="138" t="s">
        <v>33</v>
      </c>
      <c r="F17" s="138"/>
      <c r="G17" s="138"/>
      <c r="H17" s="138"/>
      <c r="I17" s="118"/>
      <c r="J17" s="118"/>
      <c r="K17" s="118"/>
      <c r="L17" s="118"/>
    </row>
    <row r="18" spans="2:12" s="2" customFormat="1">
      <c r="B18" s="183"/>
      <c r="C18" s="184"/>
      <c r="D18" s="185"/>
    </row>
    <row r="19" spans="2:12" s="2" customFormat="1">
      <c r="B19" s="183"/>
      <c r="C19" s="184"/>
      <c r="D19" s="185"/>
    </row>
    <row r="20" spans="2:12" s="2" customFormat="1">
      <c r="B20" s="183"/>
      <c r="C20" s="184"/>
      <c r="D20" s="185"/>
    </row>
    <row r="21" spans="2:12" s="2" customFormat="1">
      <c r="B21" s="183"/>
      <c r="C21" s="184"/>
      <c r="D21" s="185"/>
    </row>
    <row r="22" spans="2:12" s="2" customFormat="1">
      <c r="B22" s="183"/>
      <c r="C22" s="184"/>
      <c r="D22" s="185"/>
    </row>
    <row r="23" spans="2:12" s="2" customFormat="1">
      <c r="B23" s="183"/>
      <c r="C23" s="184"/>
      <c r="D23" s="185"/>
    </row>
    <row r="24" spans="2:12" s="2" customFormat="1">
      <c r="B24" s="183"/>
      <c r="C24" s="184"/>
      <c r="D24" s="185"/>
    </row>
    <row r="25" spans="2:12" s="2" customFormat="1">
      <c r="B25" s="183"/>
      <c r="C25" s="184"/>
      <c r="D25" s="185"/>
    </row>
    <row r="26" spans="2:12" s="2" customFormat="1">
      <c r="B26" s="183"/>
      <c r="C26" s="184"/>
      <c r="D26" s="185"/>
    </row>
    <row r="27" spans="2:12" s="2" customFormat="1">
      <c r="B27" s="183"/>
      <c r="C27" s="184"/>
      <c r="D27" s="185"/>
    </row>
    <row r="28" spans="2:12" s="2" customFormat="1">
      <c r="B28" s="183"/>
      <c r="C28" s="184"/>
      <c r="D28" s="185"/>
    </row>
    <row r="29" spans="2:12" s="2" customFormat="1">
      <c r="B29" s="183"/>
      <c r="C29" s="184"/>
      <c r="D29" s="185"/>
    </row>
    <row r="30" spans="2:12" s="2" customFormat="1">
      <c r="B30" s="183"/>
      <c r="C30" s="184"/>
      <c r="D30" s="185"/>
    </row>
    <row r="31" spans="2:12" s="2" customFormat="1">
      <c r="B31" s="183"/>
      <c r="C31" s="184"/>
      <c r="D31" s="185"/>
    </row>
    <row r="32" spans="2:12" s="2" customFormat="1">
      <c r="B32" s="183"/>
      <c r="C32" s="184"/>
      <c r="D32" s="185"/>
    </row>
    <row r="33" spans="2:4" s="2" customFormat="1">
      <c r="B33" s="152"/>
      <c r="C33" s="153"/>
      <c r="D33" s="154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Accueil</vt:lpstr>
      <vt:lpstr>Options</vt:lpstr>
      <vt:lpstr>MFP Local A3 Couleur</vt:lpstr>
      <vt:lpstr>MFP Dépt. A3 N&amp;B 45ppm</vt:lpstr>
      <vt:lpstr>MFP Dépt. A3 Couleur 45ppm</vt:lpstr>
      <vt:lpstr>MFP Prod. A3 N&amp;B</vt:lpstr>
      <vt:lpstr>Logiciel Admin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'Logiciel Admin'!Print_Area</vt:lpstr>
      <vt:lpstr>Maintenance!Print_Area</vt:lpstr>
      <vt:lpstr>'MFP Dépt. A3 Couleur 45ppm'!Print_Area</vt:lpstr>
      <vt:lpstr>'MFP Dépt. A3 N&amp;B 45ppm'!Print_Area</vt:lpstr>
      <vt:lpstr>'MFP Local A3 Couleur'!Print_Area</vt:lpstr>
      <vt:lpstr>'MFP Prod. A3 N&amp;B'!Print_Area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2019-06-14T13:03:01Z</dcterms:modified>
</cp:coreProperties>
</file>