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User\Documents\naxan\Contact\2017\CEFAP\AO\"/>
    </mc:Choice>
  </mc:AlternateContent>
  <bookViews>
    <workbookView xWindow="240" yWindow="90" windowWidth="28380" windowHeight="13170" tabRatio="941" activeTab="14"/>
  </bookViews>
  <sheets>
    <sheet name="Accueil" sheetId="23" r:id="rId1"/>
    <sheet name="Options" sheetId="26" state="hidden" r:id="rId2"/>
    <sheet name="Imprimante Locale A4 N&amp;B" sheetId="1" state="hidden" r:id="rId3"/>
    <sheet name="Imprimante locale A4 Couleur" sheetId="2" state="hidden" r:id="rId4"/>
    <sheet name="Imprimante Dépt. A4 N&amp;B 30ppm" sheetId="5" state="hidden" r:id="rId5"/>
    <sheet name="Imprimante Dépt. A4 Couleur" sheetId="6" state="hidden" r:id="rId6"/>
    <sheet name="Imprimante Dépt. A4 N&amp;B 40ppm" sheetId="34" state="hidden" r:id="rId7"/>
    <sheet name="MFP Local A4 N&amp;B" sheetId="3" state="hidden" r:id="rId8"/>
    <sheet name="MFP Local A4 Couleur" sheetId="4" state="hidden" r:id="rId9"/>
    <sheet name="MFP Dépt. A4 N&amp;B" sheetId="7" state="hidden" r:id="rId10"/>
    <sheet name="MFP Dépt. A4 Couleur" sheetId="8" state="hidden" r:id="rId11"/>
    <sheet name="MFP Local A3 N&amp;B" sheetId="9" state="hidden" r:id="rId12"/>
    <sheet name="MFP Local A3 Couleur" sheetId="10" state="hidden" r:id="rId13"/>
    <sheet name="MFP Dépt. A3 N&amp;B 35ppm" sheetId="11" r:id="rId14"/>
    <sheet name="MFP Dépt. A3 Couleur 35ppm" sheetId="12" r:id="rId15"/>
    <sheet name="MFP Dépt. A3 N&amp;B 45ppm" sheetId="35" state="hidden" r:id="rId16"/>
    <sheet name="MFP Prod. A3 N&amp;B" sheetId="31" state="hidden" r:id="rId17"/>
    <sheet name="MFP Prod A3 Couleur" sheetId="30" state="hidden" r:id="rId18"/>
    <sheet name="Presse Prod A3 Couleur 60ppm" sheetId="37" state="hidden" r:id="rId19"/>
    <sheet name="Presse Prod. A3 N&amp;B 90ppm" sheetId="32" state="hidden" r:id="rId20"/>
    <sheet name="Presse Prod A3 Couleur 90ppm" sheetId="33" state="hidden" r:id="rId21"/>
    <sheet name="Appels à Projets" sheetId="38" r:id="rId22"/>
    <sheet name="Solution impression Tablette" sheetId="19" r:id="rId23"/>
    <sheet name="Logiciel compteurs" sheetId="29" r:id="rId24"/>
    <sheet name="Formation" sheetId="20" r:id="rId25"/>
    <sheet name="Prestation additionnelle" sheetId="21" r:id="rId26"/>
    <sheet name="Installation" sheetId="24" r:id="rId27"/>
    <sheet name="Maintenance" sheetId="22" r:id="rId28"/>
    <sheet name="Développement Durable" sheetId="28" r:id="rId29"/>
  </sheets>
  <definedNames>
    <definedName name="Print_Area" localSheetId="24">Formation!$1:$32</definedName>
    <definedName name="Print_Area" localSheetId="5">'Imprimante Dépt. A4 Couleur'!$A$1:$L$32</definedName>
    <definedName name="Print_Area" localSheetId="4">'Imprimante Dépt. A4 N&amp;B 30ppm'!$A$1:$L$32</definedName>
    <definedName name="Print_Area" localSheetId="6">'Imprimante Dépt. A4 N&amp;B 40ppm'!$A$1:$L$32</definedName>
    <definedName name="Print_Area" localSheetId="3">'Imprimante locale A4 Couleur'!$A$1:$L$32</definedName>
    <definedName name="Print_Area" localSheetId="2">'Imprimante Locale A4 N&amp;B'!$A$1:$H$30</definedName>
    <definedName name="Print_Area" localSheetId="26">Installation!$A$1:$H$32</definedName>
    <definedName name="Print_Area" localSheetId="23">'Logiciel compteurs'!$A$1:$D$32</definedName>
    <definedName name="Print_Area" localSheetId="27">Maintenance!$A$1:$H$35</definedName>
    <definedName name="Print_Area" localSheetId="14">'MFP Dépt. A3 Couleur 35ppm'!$A$1:$H$30</definedName>
    <definedName name="Print_Area" localSheetId="13">'MFP Dépt. A3 N&amp;B 35ppm'!$A$1:$H$32</definedName>
    <definedName name="Print_Area" localSheetId="15">'MFP Dépt. A3 N&amp;B 45ppm'!$A$1:$L$32</definedName>
    <definedName name="Print_Area" localSheetId="10">'MFP Dépt. A4 Couleur'!$A$1:$L$32</definedName>
    <definedName name="Print_Area" localSheetId="9">'MFP Dépt. A4 N&amp;B'!$A$1:$L$34</definedName>
    <definedName name="Print_Area" localSheetId="12">'MFP Local A3 Couleur'!$A$1:$L$32</definedName>
    <definedName name="Print_Area" localSheetId="11">'MFP Local A3 N&amp;B'!$A$1:$L$32</definedName>
    <definedName name="Print_Area" localSheetId="8">'MFP Local A4 Couleur'!$A$1:$H$30</definedName>
    <definedName name="Print_Area" localSheetId="7">'MFP Local A4 N&amp;B'!$A$1:$H$30</definedName>
    <definedName name="Print_Area" localSheetId="17">'MFP Prod A3 Couleur'!$A$1:$L$33</definedName>
    <definedName name="Print_Area" localSheetId="16">'MFP Prod. A3 N&amp;B'!$A$1:$L$32</definedName>
    <definedName name="Print_Area" localSheetId="1">Options!$A$1:$H$36</definedName>
    <definedName name="Print_Area" localSheetId="18">'Presse Prod A3 Couleur 60ppm'!$A$1:$L$33</definedName>
    <definedName name="Print_Area" localSheetId="20">'Presse Prod A3 Couleur 90ppm'!$A$1:$L$33</definedName>
    <definedName name="Print_Area" localSheetId="19">'Presse Prod. A3 N&amp;B 90ppm'!$A$1:$L$32</definedName>
    <definedName name="Print_Area" localSheetId="25">'Prestation additionnelle'!$1:$33</definedName>
    <definedName name="Print_Area" localSheetId="22">'Solution impression Tablette'!$A$1:$H$32</definedName>
    <definedName name="_xlnm.Print_Area" localSheetId="28">'Développement Durable'!$A$1:$E$18</definedName>
  </definedNames>
  <calcPr calcId="152511" calcMode="manual"/>
</workbook>
</file>

<file path=xl/calcChain.xml><?xml version="1.0" encoding="utf-8"?>
<calcChain xmlns="http://schemas.openxmlformats.org/spreadsheetml/2006/main">
  <c r="E4" i="12" l="1"/>
  <c r="E4" i="11"/>
  <c r="E14" i="11" s="1"/>
  <c r="E9" i="11" l="1"/>
  <c r="E29" i="37"/>
  <c r="E28" i="37"/>
  <c r="E27" i="37"/>
  <c r="E26" i="37"/>
  <c r="E25" i="37"/>
  <c r="F18" i="37"/>
  <c r="E18" i="37"/>
  <c r="E9" i="37"/>
  <c r="F5" i="37"/>
  <c r="E4" i="37"/>
  <c r="B4" i="37"/>
  <c r="E1" i="37"/>
  <c r="B1" i="37"/>
  <c r="E27" i="35"/>
  <c r="E26" i="35"/>
  <c r="E25" i="35"/>
  <c r="E24" i="35"/>
  <c r="E23" i="35"/>
  <c r="F17" i="35"/>
  <c r="E17" i="35"/>
  <c r="E9" i="35"/>
  <c r="F5" i="35"/>
  <c r="E4" i="35"/>
  <c r="B4" i="35"/>
  <c r="E1" i="35"/>
  <c r="B1" i="35"/>
  <c r="E21" i="34"/>
  <c r="E20" i="34"/>
  <c r="E19" i="34"/>
  <c r="E18" i="34"/>
  <c r="E17" i="34"/>
  <c r="F14" i="34"/>
  <c r="E14" i="34"/>
  <c r="E9" i="34"/>
  <c r="F5" i="34"/>
  <c r="E4" i="34"/>
  <c r="B4" i="34"/>
  <c r="E1" i="34"/>
  <c r="B1" i="34"/>
  <c r="E29" i="33"/>
  <c r="E28" i="33"/>
  <c r="E27" i="33"/>
  <c r="E26" i="33"/>
  <c r="E25" i="33"/>
  <c r="F18" i="33"/>
  <c r="E18" i="33"/>
  <c r="E9" i="33"/>
  <c r="F5" i="33"/>
  <c r="E4" i="33"/>
  <c r="B4" i="33"/>
  <c r="E1" i="33"/>
  <c r="B1" i="33"/>
  <c r="E29" i="32"/>
  <c r="E28" i="32"/>
  <c r="E27" i="32"/>
  <c r="E26" i="32"/>
  <c r="E25" i="32"/>
  <c r="F18" i="32"/>
  <c r="E18" i="32"/>
  <c r="E9" i="32"/>
  <c r="F5" i="32"/>
  <c r="E4" i="32"/>
  <c r="B4" i="32"/>
  <c r="E1" i="32"/>
  <c r="B1" i="32"/>
  <c r="E29" i="31"/>
  <c r="E28" i="31"/>
  <c r="E27" i="31"/>
  <c r="E26" i="31"/>
  <c r="E25" i="31"/>
  <c r="F18" i="31"/>
  <c r="E18" i="31"/>
  <c r="E9" i="31"/>
  <c r="F5" i="31"/>
  <c r="E4" i="31"/>
  <c r="B4" i="31"/>
  <c r="E1" i="31"/>
  <c r="B1" i="31"/>
  <c r="E29" i="30"/>
  <c r="E28" i="30"/>
  <c r="E27" i="30"/>
  <c r="E26" i="30"/>
  <c r="E25" i="30"/>
  <c r="F18" i="30"/>
  <c r="E18" i="30"/>
  <c r="E9" i="30"/>
  <c r="F5" i="30"/>
  <c r="E4" i="30"/>
  <c r="B4" i="30"/>
  <c r="E1" i="30"/>
  <c r="B1" i="30"/>
  <c r="E1" i="29"/>
  <c r="B1" i="29"/>
  <c r="A1" i="28"/>
  <c r="A1" i="26"/>
  <c r="A1" i="24" l="1"/>
  <c r="E1" i="21"/>
  <c r="E1" i="20"/>
  <c r="E1" i="19"/>
  <c r="E1" i="12"/>
  <c r="E1" i="11"/>
  <c r="E1" i="10"/>
  <c r="E1" i="9"/>
  <c r="E1" i="8"/>
  <c r="E1" i="7"/>
  <c r="E1" i="4"/>
  <c r="E1" i="3"/>
  <c r="E1" i="6"/>
  <c r="E1" i="5"/>
  <c r="E1" i="2"/>
  <c r="E1" i="1"/>
  <c r="F15" i="12"/>
  <c r="E15" i="12"/>
  <c r="E9" i="12"/>
  <c r="F5" i="12"/>
  <c r="E17" i="11"/>
  <c r="F14" i="11"/>
  <c r="F5" i="11"/>
  <c r="E27" i="10"/>
  <c r="E26" i="10"/>
  <c r="E25" i="10"/>
  <c r="E24" i="10"/>
  <c r="E23" i="10"/>
  <c r="F17" i="10"/>
  <c r="E17" i="10"/>
  <c r="E9" i="10"/>
  <c r="F5" i="10"/>
  <c r="E4" i="10"/>
  <c r="E27" i="9"/>
  <c r="E26" i="9"/>
  <c r="E25" i="9"/>
  <c r="E24" i="9"/>
  <c r="E23" i="9"/>
  <c r="F17" i="9"/>
  <c r="E17" i="9"/>
  <c r="E9" i="9"/>
  <c r="F5" i="9"/>
  <c r="E4" i="9"/>
  <c r="E27" i="8"/>
  <c r="E26" i="8"/>
  <c r="E25" i="8"/>
  <c r="E24" i="8"/>
  <c r="E23" i="8"/>
  <c r="F17" i="8"/>
  <c r="E17" i="8"/>
  <c r="E9" i="8"/>
  <c r="F5" i="8"/>
  <c r="E4" i="8"/>
  <c r="E27" i="7"/>
  <c r="E26" i="7"/>
  <c r="E25" i="7"/>
  <c r="E24" i="7"/>
  <c r="E23" i="7"/>
  <c r="F17" i="7"/>
  <c r="E17" i="7"/>
  <c r="E9" i="7"/>
  <c r="F5" i="7"/>
  <c r="E4" i="7"/>
  <c r="F14" i="4"/>
  <c r="E14" i="4"/>
  <c r="E9" i="4"/>
  <c r="F5" i="4"/>
  <c r="E4" i="4"/>
  <c r="F13" i="3"/>
  <c r="E13" i="3"/>
  <c r="E9" i="3"/>
  <c r="F5" i="3"/>
  <c r="E4" i="3"/>
  <c r="E21" i="6"/>
  <c r="E20" i="6"/>
  <c r="E19" i="6"/>
  <c r="E18" i="6"/>
  <c r="E17" i="6"/>
  <c r="F14" i="6"/>
  <c r="E14" i="6"/>
  <c r="E9" i="6"/>
  <c r="F5" i="6"/>
  <c r="E4" i="6"/>
  <c r="E21" i="5"/>
  <c r="E20" i="5"/>
  <c r="E19" i="5"/>
  <c r="E18" i="5"/>
  <c r="E17" i="5"/>
  <c r="F14" i="5"/>
  <c r="E14" i="5"/>
  <c r="E9" i="5"/>
  <c r="F5" i="5"/>
  <c r="E4" i="5"/>
  <c r="E21" i="2"/>
  <c r="E20" i="2"/>
  <c r="E19" i="2"/>
  <c r="E18" i="2"/>
  <c r="E17" i="2"/>
  <c r="F14" i="2"/>
  <c r="E14" i="2"/>
  <c r="E9" i="2"/>
  <c r="F5" i="2"/>
  <c r="E4" i="2"/>
  <c r="D13" i="23"/>
  <c r="C13" i="23"/>
  <c r="F13" i="1"/>
  <c r="F5" i="1"/>
  <c r="E13" i="1"/>
  <c r="E9" i="1"/>
  <c r="B4" i="10"/>
  <c r="B4" i="9"/>
  <c r="B4" i="8"/>
  <c r="B4" i="7"/>
  <c r="B4" i="4"/>
  <c r="B4" i="3"/>
  <c r="B4" i="6"/>
  <c r="B4" i="5"/>
  <c r="B4" i="2"/>
  <c r="E4" i="1"/>
  <c r="B4" i="1"/>
  <c r="A1" i="22"/>
  <c r="B1" i="21"/>
  <c r="B1" i="20"/>
  <c r="B1" i="19"/>
  <c r="B1" i="12"/>
  <c r="B1" i="11"/>
  <c r="B1" i="10"/>
  <c r="B1" i="9"/>
  <c r="B1" i="8"/>
  <c r="B1" i="7"/>
  <c r="B1" i="4"/>
  <c r="B1" i="3"/>
  <c r="B1" i="6"/>
  <c r="B1" i="5"/>
  <c r="B1" i="2"/>
  <c r="B1" i="1"/>
  <c r="L8" i="37" l="1"/>
  <c r="L8" i="34"/>
  <c r="L17" i="32"/>
  <c r="L8" i="30"/>
  <c r="H8" i="29"/>
  <c r="L8" i="31"/>
  <c r="L17" i="30"/>
  <c r="L16" i="35"/>
  <c r="L8" i="33"/>
  <c r="L17" i="31"/>
  <c r="H12" i="29"/>
  <c r="L17" i="37"/>
  <c r="L8" i="35"/>
  <c r="L17" i="33"/>
  <c r="L13" i="34"/>
  <c r="L8" i="32"/>
  <c r="J17" i="37"/>
  <c r="J13" i="34"/>
  <c r="J8" i="32"/>
  <c r="J17" i="30"/>
  <c r="J17" i="32"/>
  <c r="J8" i="30"/>
  <c r="J8" i="35"/>
  <c r="J8" i="31"/>
  <c r="J8" i="37"/>
  <c r="J16" i="35"/>
  <c r="J8" i="33"/>
  <c r="J17" i="31"/>
  <c r="J8" i="34"/>
  <c r="J17" i="33"/>
  <c r="K17" i="37"/>
  <c r="K8" i="37"/>
  <c r="K16" i="35"/>
  <c r="K8" i="33"/>
  <c r="K17" i="31"/>
  <c r="K8" i="30"/>
  <c r="K8" i="35"/>
  <c r="K17" i="33"/>
  <c r="K13" i="34"/>
  <c r="K8" i="34"/>
  <c r="K17" i="32"/>
  <c r="K8" i="31"/>
  <c r="K8" i="32"/>
  <c r="K17" i="30"/>
  <c r="H8" i="37"/>
  <c r="H8" i="34"/>
  <c r="H17" i="32"/>
  <c r="H8" i="30"/>
  <c r="H13" i="34"/>
  <c r="H8" i="32"/>
  <c r="H17" i="30"/>
  <c r="H17" i="31"/>
  <c r="H17" i="37"/>
  <c r="H8" i="35"/>
  <c r="H17" i="33"/>
  <c r="H8" i="31"/>
  <c r="H16" i="35"/>
  <c r="H8" i="33"/>
  <c r="I17" i="37"/>
  <c r="I8" i="35"/>
  <c r="I17" i="33"/>
  <c r="I8" i="31"/>
  <c r="I17" i="30"/>
  <c r="I8" i="37"/>
  <c r="I16" i="35"/>
  <c r="I8" i="33"/>
  <c r="I8" i="34"/>
  <c r="I8" i="30"/>
  <c r="I13" i="34"/>
  <c r="I8" i="32"/>
  <c r="I17" i="31"/>
  <c r="I17" i="32"/>
  <c r="I8" i="2"/>
  <c r="H13" i="2"/>
  <c r="I8" i="5"/>
  <c r="H12" i="1"/>
  <c r="H8" i="2"/>
  <c r="J8" i="2"/>
  <c r="I13" i="2"/>
  <c r="L13" i="2"/>
  <c r="H8" i="5"/>
  <c r="J8" i="5"/>
  <c r="I13" i="5"/>
  <c r="L13" i="5"/>
  <c r="H8" i="6"/>
  <c r="J8" i="6"/>
  <c r="I13" i="6"/>
  <c r="L13" i="6"/>
  <c r="H12" i="3"/>
  <c r="H13" i="4"/>
  <c r="H8" i="7"/>
  <c r="J8" i="7"/>
  <c r="I16" i="7"/>
  <c r="L16" i="7"/>
  <c r="H8" i="8"/>
  <c r="J8" i="8"/>
  <c r="I16" i="8"/>
  <c r="L16" i="8"/>
  <c r="H8" i="9"/>
  <c r="J8" i="9"/>
  <c r="I16" i="9"/>
  <c r="L16" i="9"/>
  <c r="H8" i="10"/>
  <c r="J8" i="10"/>
  <c r="I16" i="10"/>
  <c r="L16" i="10"/>
  <c r="H13" i="11"/>
  <c r="H14" i="12"/>
  <c r="H8" i="1"/>
  <c r="L8" i="2"/>
  <c r="J13" i="2"/>
  <c r="L8" i="5"/>
  <c r="H13" i="5"/>
  <c r="J13" i="5"/>
  <c r="I8" i="6"/>
  <c r="L8" i="6"/>
  <c r="H13" i="6"/>
  <c r="J13" i="6"/>
  <c r="H8" i="3"/>
  <c r="H8" i="4"/>
  <c r="I8" i="7"/>
  <c r="L8" i="7"/>
  <c r="H16" i="7"/>
  <c r="J16" i="7"/>
  <c r="I8" i="8"/>
  <c r="L8" i="8"/>
  <c r="H16" i="8"/>
  <c r="J16" i="8"/>
  <c r="I8" i="9"/>
  <c r="L8" i="9"/>
  <c r="H16" i="9"/>
  <c r="J16" i="9"/>
  <c r="I8" i="10"/>
  <c r="L8" i="10"/>
  <c r="H16" i="10"/>
  <c r="J16" i="10"/>
  <c r="H8" i="11"/>
  <c r="H8" i="12"/>
  <c r="H8" i="19"/>
  <c r="K8" i="2"/>
  <c r="K13" i="2"/>
  <c r="K8" i="5"/>
  <c r="K13" i="5"/>
  <c r="K8" i="6"/>
  <c r="K13" i="6"/>
  <c r="K8" i="7"/>
  <c r="K16" i="7"/>
  <c r="K8" i="8"/>
  <c r="K16" i="8"/>
  <c r="K8" i="9"/>
  <c r="K16" i="9"/>
  <c r="K8" i="10"/>
  <c r="K16" i="10"/>
</calcChain>
</file>

<file path=xl/sharedStrings.xml><?xml version="1.0" encoding="utf-8"?>
<sst xmlns="http://schemas.openxmlformats.org/spreadsheetml/2006/main" count="1172" uniqueCount="204">
  <si>
    <t>TYPE :</t>
  </si>
  <si>
    <t>QUANTITE :</t>
  </si>
  <si>
    <t>IMPRIMANTE LOCALE A4 N&amp;B</t>
  </si>
  <si>
    <t>Vitesse N&amp;B (ppm)</t>
  </si>
  <si>
    <t>1 By-Pass (nbre de feuille A4)</t>
  </si>
  <si>
    <t>Capacité Totale en entrée (nbre de feuilles A4)</t>
  </si>
  <si>
    <t>CRITERES ECOLOGIQUES</t>
  </si>
  <si>
    <t>Minimum exigé</t>
  </si>
  <si>
    <t>Votre proposition</t>
  </si>
  <si>
    <t>CRITERES TECHNIQUES</t>
  </si>
  <si>
    <t>OPTIONS</t>
  </si>
  <si>
    <t>Référence :</t>
  </si>
  <si>
    <t>Maximum exigé</t>
  </si>
  <si>
    <t>nc</t>
  </si>
  <si>
    <t>N°1</t>
  </si>
  <si>
    <t>Capacité Totale de l'option 1 (nbre de feuille A4)</t>
  </si>
  <si>
    <t>N°2</t>
  </si>
  <si>
    <t>IMPRIMANTE LOCALE A4 COULEUR</t>
  </si>
  <si>
    <t>Vitesse COULEUR (ppm)</t>
  </si>
  <si>
    <t>MFP LOCAL A4 COULEUR</t>
  </si>
  <si>
    <t>Mémoire (Mo)</t>
  </si>
  <si>
    <t>Vitesse de numérisation en 300dpi A4 N&amp;B (ipm)</t>
  </si>
  <si>
    <t>MFP PRODUCTION A3 N&amp;B</t>
  </si>
  <si>
    <t>MFP LOCAL A3  COULEUR</t>
  </si>
  <si>
    <t>1 bac papier (nbre de feuille A4/bac)</t>
  </si>
  <si>
    <t>Grille de réponse</t>
  </si>
  <si>
    <t>Carte fax</t>
  </si>
  <si>
    <t>Commentaires</t>
  </si>
  <si>
    <t>Commentaire</t>
  </si>
  <si>
    <t>Bordereau des Prix Unitaires - Détail Quantitatif Estimatif</t>
  </si>
  <si>
    <t>Prix en €HT</t>
  </si>
  <si>
    <t>Prix en €TTC</t>
  </si>
  <si>
    <t>Prix unitaire</t>
  </si>
  <si>
    <t>Option n°1</t>
  </si>
  <si>
    <t>Prix</t>
  </si>
  <si>
    <t>Quantité</t>
  </si>
  <si>
    <t>DETAIL QUANTITATIF ESTIMATIF</t>
  </si>
  <si>
    <t>TOTAL</t>
  </si>
  <si>
    <t>Option n°2</t>
  </si>
  <si>
    <t>LOGICIEL</t>
  </si>
  <si>
    <t>Votre Configuration</t>
  </si>
  <si>
    <t>Aperçu en temps réel du statut des systèmes d’impression</t>
  </si>
  <si>
    <t>Recherche des périphériques</t>
  </si>
  <si>
    <t>Gestion des alertes</t>
  </si>
  <si>
    <t>Diagnostic des pannes</t>
  </si>
  <si>
    <t>PRESTATIONS ADDITIONNELLES</t>
  </si>
  <si>
    <t>Prestations additionnelles</t>
  </si>
  <si>
    <t>Service de gestion des pannes proactive : Intervention d'un technicien sur détection automatique des pannes.</t>
  </si>
  <si>
    <t>Service de gestion des consommables proactive : Expédition de consommables sur détection automatique des besoins.</t>
  </si>
  <si>
    <t>Relevé des compteurs</t>
  </si>
  <si>
    <t>LOGICIEL D'ADMINISTRATION DE PARC</t>
  </si>
  <si>
    <t xml:space="preserve">Fonctionnalités attendues </t>
  </si>
  <si>
    <t>FORMATION</t>
  </si>
  <si>
    <t xml:space="preserve">Formations attendues </t>
  </si>
  <si>
    <t>Formation à l'utilisation du logiciel d'administration de parc</t>
  </si>
  <si>
    <t>Formation des utilisateur à l'utilisation des matériels</t>
  </si>
  <si>
    <t>Mise à disposition de fiches mémo "utilisateur"</t>
  </si>
  <si>
    <t>FORMATION UTILISATEURS &amp; FORMATION SUR LE LOGICIEL D'ADMINISTRATION DE PARC</t>
  </si>
  <si>
    <t>PRIX UNITAIRE / JOUR DE FORMATION</t>
  </si>
  <si>
    <t>FORMATION AU LOGICIEL</t>
  </si>
  <si>
    <t>FORMATION UTILISATEURS</t>
  </si>
  <si>
    <t>Nbre de jours proposés</t>
  </si>
  <si>
    <t>PRIX UNITAIRE / AN / MATERIEL</t>
  </si>
  <si>
    <t>GESTION DES PANNES</t>
  </si>
  <si>
    <t>GESTION DES CONSOMMABLES</t>
  </si>
  <si>
    <t>Nbre de matériels</t>
  </si>
  <si>
    <t>MAINTENANCE</t>
  </si>
  <si>
    <t>Le coût copie comprend au maximum CINQ CHIFFRES APRES LA VIRGULE.</t>
  </si>
  <si>
    <t>Le coût copie s'entend toutes pièces, fournitures et consommables inclus, interventions et déplacements des techniciens compris, à l'exception du papier.</t>
  </si>
  <si>
    <t>Le prix d'une page est identique sur tous les équipements.</t>
  </si>
  <si>
    <t xml:space="preserve">PRIX UNITAIRE </t>
  </si>
  <si>
    <t>Coût à la page</t>
  </si>
  <si>
    <t>Coût page noir &amp; blanc</t>
  </si>
  <si>
    <t>Coût page couleur</t>
  </si>
  <si>
    <t>2 bacs papier (nbre de feuille A4/bac)</t>
  </si>
  <si>
    <t>IMPRIMANTE DEPARTEMANTALE A4 COULEUR</t>
  </si>
  <si>
    <t>MFP LOCAL A4 N&amp;B</t>
  </si>
  <si>
    <t>MFP LOCAL A3 N&amp;B</t>
  </si>
  <si>
    <t>MFP PRODUCTION A3  COULEUR</t>
  </si>
  <si>
    <t>Meuble support</t>
  </si>
  <si>
    <t>N°4</t>
  </si>
  <si>
    <t>30 feuilles</t>
  </si>
  <si>
    <t>Option n°4</t>
  </si>
  <si>
    <t>MFP DEPARTEMENTAL A4 N&amp;B</t>
  </si>
  <si>
    <t>MFP DEPARTEMENTAL A4 COULEUR</t>
  </si>
  <si>
    <t>1 bac grande capacité (nbre de feuille A4/bac)</t>
  </si>
  <si>
    <t>Capacité Totale de l'option 2 (nbre de feuille A4)</t>
  </si>
  <si>
    <t>N°5</t>
  </si>
  <si>
    <t>50 feuilles</t>
  </si>
  <si>
    <t>Remarques</t>
  </si>
  <si>
    <t>Option n°5</t>
  </si>
  <si>
    <t>Module d'agrafage 2 points</t>
  </si>
  <si>
    <t>Référence de l'appel d'offres</t>
  </si>
  <si>
    <t>PRIX UNITAIRE / LOYER TRIMESTRIEL en €HT</t>
  </si>
  <si>
    <t>DETAIL QUANTITATIF ESTIMATIF en €HT</t>
  </si>
  <si>
    <t>LOA 20 Trimestres</t>
  </si>
  <si>
    <t>Oui</t>
  </si>
  <si>
    <t>Choix du financement</t>
  </si>
  <si>
    <t>Bruit maximum en fonctionnement (dB)</t>
  </si>
  <si>
    <t>INSTALLATION</t>
  </si>
  <si>
    <t>Type d'équipement</t>
  </si>
  <si>
    <t>Matériel A3</t>
  </si>
  <si>
    <t>Le forfait installation comprend l'ensemble des frais liés à la mise en service des équipements :  pré-configuration, livraison, connexion, installation des drivers, configuration des différentes fonctions dans l'environnement client.</t>
  </si>
  <si>
    <t>Le forfait pourra aussi être appliqué en cas de demande par le client de déplacement des matériels.</t>
  </si>
  <si>
    <t>Nombre de matériel</t>
  </si>
  <si>
    <t>N° Option</t>
  </si>
  <si>
    <t>Intitulé de l'option</t>
  </si>
  <si>
    <t>Bac papier grande capacité A4</t>
  </si>
  <si>
    <t>Bac papier grande capacité A3</t>
  </si>
  <si>
    <t xml:space="preserve">Meuble support </t>
  </si>
  <si>
    <t>Module de pliage</t>
  </si>
  <si>
    <t>Boîte aux lettres</t>
  </si>
  <si>
    <t>Massicot de chasse</t>
  </si>
  <si>
    <t>Module d'encolage dos carré</t>
  </si>
  <si>
    <t>Contrôleur graphique</t>
  </si>
  <si>
    <t>Module Wifi</t>
  </si>
  <si>
    <t>Module Bluetooth</t>
  </si>
  <si>
    <t>Unité de perforation</t>
  </si>
  <si>
    <t>Détuileur</t>
  </si>
  <si>
    <t>Unité d'insertion</t>
  </si>
  <si>
    <t>Bac papier supplémentaire</t>
  </si>
  <si>
    <t>Séparateur de travaux</t>
  </si>
  <si>
    <t>N°7</t>
  </si>
  <si>
    <t>Option n°7</t>
  </si>
  <si>
    <t>La liste générale des options possibles pour l'ensemble des matériels est précisée ci-dessous.</t>
  </si>
  <si>
    <t xml:space="preserve"> Les caractéristiques attendues de chaque options sont précisées dans chacune des grilles de réponse.</t>
  </si>
  <si>
    <t>Module d'agrafage piqûre à cheval</t>
  </si>
  <si>
    <t>QUESTIONS</t>
  </si>
  <si>
    <t>OUI</t>
  </si>
  <si>
    <t>NON</t>
  </si>
  <si>
    <t>Certificat fourni</t>
  </si>
  <si>
    <t>Q1</t>
  </si>
  <si>
    <t>Q2</t>
  </si>
  <si>
    <t>Q3</t>
  </si>
  <si>
    <t>Q4</t>
  </si>
  <si>
    <t>Q5</t>
  </si>
  <si>
    <t>Q6</t>
  </si>
  <si>
    <t>Les matériels proposés respectent-ils la Directive européenne RoHS ? (Directive concernant les substances dangereuses suivantes : plomb, mercure, cadmium, chrome hexavalent, polybromodiphényles (PBB), polybromodiphényléthers (PBDE).)</t>
  </si>
  <si>
    <t>Q7</t>
  </si>
  <si>
    <t>Votre société (ou la marque distribuée) respecte-t-elle la Directive REACH (règlement sur l'enregistrement, l'évaluation, l'autorisation et les restrictions des substances chimiques)?</t>
  </si>
  <si>
    <t>Q8</t>
  </si>
  <si>
    <t>Votre société respecte-t-elle la réglementation européenne DEEE ? (Règlementation en vigueur relative aux déchets d’équipements électriques et électroniques.L'obligation pour le constructeur de reprise des DEEE Professionnels.)</t>
  </si>
  <si>
    <t>Q9</t>
  </si>
  <si>
    <t>Les matériels proposés respectent-ils la norme Blue Angel ? (Label écologique allemand décerné aux produits ayant un impact réduit sur l'environnement et notamment au niveau des émissions sonores, de la production de déchets, de l'absence de composants dangereux dans les produits et les consommables, et du faible dégagement d'ozone.)</t>
  </si>
  <si>
    <t>QUESTIONNAIRE DEVELOPPEMENT DURABLE</t>
  </si>
  <si>
    <t>Avez-vous (ou la marque distribuée) mis en place une politique QSE (Qualité Santé Environnement)?</t>
  </si>
  <si>
    <t>Etes-vous (ou la marque distribuée) certifié ISO 14001.(La certification atteste de la prise en compte du respect de l'environnement dans l'organisation quotidienne.)</t>
  </si>
  <si>
    <t>Vos produits bénéficient-ils d'un Ecolabel - Label européen ? (Le label écologique communautaire repose sur le principe d’une « approche globale » qui prend en considération le cycle de vie du produit à partir de l’extraction des matières premières, la fabrication, la distribution, et l’utilisation jusqu’à son recyclage ou son élimination après usage. La qualité et l’usage sont également pris en compte.)</t>
  </si>
  <si>
    <t>Les matériels proposés sont-ils certifiés au label ENERGY STAR ? (La consommation d’énergie du produit est conforme à la version 2.0 des exigences Energy Star.)</t>
  </si>
  <si>
    <t>Une assistance dans la mise en place d'un système de récupération des consommables et des pièces usagées est-elle proposée par votre société ?</t>
  </si>
  <si>
    <t>Q10</t>
  </si>
  <si>
    <t>non demandé</t>
  </si>
  <si>
    <t>Une assistance dans la mise en place d'un système de récupération des papiers usagés est-elle proposée par votre société ?</t>
  </si>
  <si>
    <t>Conso Electrique Typique - TEC (kWh/semaine)</t>
  </si>
  <si>
    <t>Boîtier d'identification par carte</t>
  </si>
  <si>
    <t>PostScript</t>
  </si>
  <si>
    <t>LOA</t>
  </si>
  <si>
    <t>Si la location est demandée, elle est à prévoir en terme à échoir.</t>
  </si>
  <si>
    <t>LOGICIEL DE REMONTEE DE COMPTEURS</t>
  </si>
  <si>
    <t>Configuration à distance des périphériques (Paramètres, propriétés, Firmware, etc.)</t>
  </si>
  <si>
    <t>Rapport d’utilisation des périphériques (Exportation des données sur fichiers Excel, PDF, etc.)</t>
  </si>
  <si>
    <t>Visualisation des informations concernant chaque périphérique (Utilisateurs, carnets d'adresses, journaux, etc.)</t>
  </si>
  <si>
    <t>IMPRIMANTE DEPARTEMENTALE A4 N&amp;B 30ppm</t>
  </si>
  <si>
    <t>IMPRIMANTE DEPARTEMENTALE A4 N&amp;B 40ppm</t>
  </si>
  <si>
    <t>MFP DEPARTEMENTAL A3 N&amp;B 35ppm</t>
  </si>
  <si>
    <t>MFP DEPARTEMENTAL A3  COULEUR 35ppm</t>
  </si>
  <si>
    <t>MFP DEPARTEMENTAL A3 N&amp;B 45ppm</t>
  </si>
  <si>
    <t>PRESSE PRODUCTION A3 N&amp;B 90ppm</t>
  </si>
  <si>
    <t>PRESSE PRODUCTION A3 COULEUR 90ppm</t>
  </si>
  <si>
    <t>PRESSE PRODUCTION A3 COULEUR 60ppm</t>
  </si>
  <si>
    <t>Prix achat en €HT</t>
  </si>
  <si>
    <t>V18112015-1</t>
  </si>
  <si>
    <t xml:space="preserve">Dans ce cadre, le besoin d’un MFP A3 noir et blanc ou couleur peut apparaitre. </t>
  </si>
  <si>
    <t>La durée des actions liées à ces projets est variable et parfois non reconduite.</t>
  </si>
  <si>
    <t>Les candidats devront donc proposer des équipements (neufs ou non) en location pour la durée de ces actions.</t>
  </si>
  <si>
    <t>Le MFP loué devra étre équipé obligaoirement des équipements définis en page 10 alinéa 15 Caractéristiques communes minimales des équipements du présent CCTP</t>
  </si>
  <si>
    <t>Un contrat de location spécifique sera établi le cas échéant.</t>
  </si>
  <si>
    <t>PRIX UNITAIRE DE LOCATION MENSUEL POUR LES  EQUIPEMENTS A3</t>
  </si>
  <si>
    <t>Equipement attendu</t>
  </si>
  <si>
    <t>loyer mensuel ht</t>
  </si>
  <si>
    <t>loyer mensuel Ttc</t>
  </si>
  <si>
    <t>PRIX UNITAIRE DES COPIES POUR LES  EQUIPEMENTS A3</t>
  </si>
  <si>
    <t>Livraison - Installation - Formation - Connexion - Reprise</t>
  </si>
  <si>
    <t>≥35</t>
  </si>
  <si>
    <t>Achat</t>
  </si>
  <si>
    <t>MFP couleur ≥ 25 ppm</t>
  </si>
  <si>
    <t>MFP monochrome ≥ 25 ppm</t>
  </si>
  <si>
    <t>≥25</t>
  </si>
  <si>
    <t>Mémoire (Go) - RAM + Disque Dur</t>
  </si>
  <si>
    <t>Solution pour l'imression à partir de Tablettes</t>
  </si>
  <si>
    <t>SOLUTION</t>
  </si>
  <si>
    <t xml:space="preserve">Loyer trimestriel = </t>
  </si>
  <si>
    <t>Location 20 T</t>
  </si>
  <si>
    <t>PRIX UNITAIRE POUR LES EQUIPEMENTS A3</t>
  </si>
  <si>
    <r>
      <t xml:space="preserve">Commentaires : </t>
    </r>
    <r>
      <rPr>
        <sz val="11"/>
        <color theme="1"/>
        <rFont val="Calibri"/>
        <family val="2"/>
        <scheme val="minor"/>
      </rPr>
      <t>ASRH (Clef22) - Bureau Isabelle ( Clef 23) - Madame Rusolen (Clef 26) - Accueil (Clef 29) - Bureau Fouad (Clef 30) - Bureau Relations Entrprises (Clef 32)</t>
    </r>
  </si>
  <si>
    <r>
      <t xml:space="preserve">Commentaires:  </t>
    </r>
    <r>
      <rPr>
        <sz val="11"/>
        <color theme="1"/>
        <rFont val="Calibri"/>
        <family val="2"/>
        <scheme val="minor"/>
      </rPr>
      <t xml:space="preserve"> CDR (Clef 4) - Bureau William (Clef 31)</t>
    </r>
  </si>
  <si>
    <r>
      <t xml:space="preserve">Commentaires : Salle Rome (clef 21) - </t>
    </r>
    <r>
      <rPr>
        <sz val="11"/>
        <color theme="1"/>
        <rFont val="Calibri"/>
        <family val="2"/>
        <scheme val="minor"/>
      </rPr>
      <t>Salle Informatique (Clef25)</t>
    </r>
  </si>
  <si>
    <t>AO/Cefap</t>
  </si>
  <si>
    <r>
      <t xml:space="preserve">Commentaires : </t>
    </r>
    <r>
      <rPr>
        <sz val="11"/>
        <color theme="1"/>
        <rFont val="Calibri"/>
        <family val="2"/>
        <scheme val="minor"/>
      </rPr>
      <t xml:space="preserve"> 1er étage  Local Documentation</t>
    </r>
  </si>
  <si>
    <t>MATERIEL N° 1</t>
  </si>
  <si>
    <t>MATERIEL N° 2</t>
  </si>
  <si>
    <t>Bac papier grande capacité interne A4</t>
  </si>
  <si>
    <r>
      <t xml:space="preserve">Commentaire : </t>
    </r>
    <r>
      <rPr>
        <sz val="11"/>
        <color theme="1"/>
        <rFont val="Calibri"/>
        <family val="2"/>
        <scheme val="minor"/>
      </rPr>
      <t>RDC Accueil - 1er étage salle informatique</t>
    </r>
  </si>
  <si>
    <t>Le Cefap de par son activité peut être appelé à répondre à des appels à projets.</t>
  </si>
</sst>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sz val="12"/>
      <color theme="0"/>
      <name val="Calibri"/>
      <family val="2"/>
      <scheme val="minor"/>
    </font>
    <font>
      <u/>
      <sz val="11"/>
      <color theme="1"/>
      <name val="Calibri"/>
      <family val="2"/>
      <scheme val="minor"/>
    </font>
    <font>
      <sz val="12"/>
      <color theme="1"/>
      <name val="Calibri"/>
      <family val="2"/>
      <scheme val="minor"/>
    </font>
    <font>
      <sz val="12"/>
      <color rgb="FF000000"/>
      <name val="Calibri"/>
      <family val="2"/>
      <scheme val="minor"/>
    </font>
    <font>
      <b/>
      <sz val="14"/>
      <color theme="1"/>
      <name val="Calibri"/>
      <family val="2"/>
      <scheme val="minor"/>
    </font>
    <font>
      <b/>
      <sz val="11"/>
      <color rgb="FF000000"/>
      <name val="Calibri"/>
      <family val="2"/>
      <scheme val="minor"/>
    </font>
    <font>
      <sz val="11"/>
      <color rgb="FF000000"/>
      <name val="Calibri"/>
      <family val="2"/>
      <scheme val="minor"/>
    </font>
    <font>
      <u/>
      <sz val="12"/>
      <color theme="1"/>
      <name val="Calibri"/>
      <family val="2"/>
      <scheme val="minor"/>
    </font>
    <font>
      <b/>
      <u/>
      <sz val="14"/>
      <color theme="1"/>
      <name val="Calibri"/>
      <family val="2"/>
      <scheme val="minor"/>
    </font>
    <font>
      <b/>
      <u/>
      <sz val="11"/>
      <color rgb="FF000000"/>
      <name val="Calibri"/>
      <family val="2"/>
      <scheme val="minor"/>
    </font>
    <font>
      <b/>
      <u/>
      <sz val="11"/>
      <color theme="1"/>
      <name val="Calibri"/>
      <family val="2"/>
      <scheme val="minor"/>
    </font>
    <font>
      <u/>
      <sz val="12"/>
      <color rgb="FF000000"/>
      <name val="Calibri"/>
      <family val="2"/>
      <scheme val="minor"/>
    </font>
    <font>
      <sz val="8"/>
      <color theme="1"/>
      <name val="Calibri"/>
      <family val="2"/>
      <scheme val="minor"/>
    </font>
    <font>
      <b/>
      <i/>
      <sz val="12"/>
      <name val="Calibri"/>
      <family val="2"/>
      <scheme val="minor"/>
    </font>
    <font>
      <sz val="12"/>
      <name val="Calibri"/>
      <family val="2"/>
      <scheme val="minor"/>
    </font>
    <font>
      <b/>
      <sz val="12"/>
      <color theme="1"/>
      <name val="Calibri"/>
      <family val="2"/>
      <scheme val="minor"/>
    </font>
    <font>
      <sz val="12"/>
      <color indexed="10"/>
      <name val="Calibri"/>
      <family val="2"/>
      <scheme val="minor"/>
    </font>
  </fonts>
  <fills count="8">
    <fill>
      <patternFill patternType="none"/>
    </fill>
    <fill>
      <patternFill patternType="gray125"/>
    </fill>
    <fill>
      <patternFill patternType="solid">
        <fgColor theme="1"/>
        <bgColor indexed="64"/>
      </patternFill>
    </fill>
    <fill>
      <patternFill patternType="solid">
        <fgColor theme="0" tint="-0.34998626667073579"/>
        <bgColor indexed="64"/>
      </patternFill>
    </fill>
    <fill>
      <patternFill patternType="solid">
        <fgColor rgb="FFA6A6A6"/>
        <bgColor indexed="64"/>
      </patternFill>
    </fill>
    <fill>
      <patternFill patternType="solid">
        <fgColor rgb="FFD9D9D9"/>
        <bgColor indexed="64"/>
      </patternFill>
    </fill>
    <fill>
      <patternFill patternType="solid">
        <fgColor theme="0" tint="-0.249977111117893"/>
        <bgColor indexed="64"/>
      </patternFill>
    </fill>
    <fill>
      <patternFill patternType="solid">
        <fgColor theme="0"/>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s>
  <cellStyleXfs count="1">
    <xf numFmtId="0" fontId="0" fillId="0" borderId="0"/>
  </cellStyleXfs>
  <cellXfs count="257">
    <xf numFmtId="0" fontId="0" fillId="0" borderId="0" xfId="0"/>
    <xf numFmtId="0" fontId="0" fillId="0" borderId="1" xfId="0" applyBorder="1" applyAlignment="1">
      <alignment horizontal="center" vertical="center"/>
    </xf>
    <xf numFmtId="0" fontId="0" fillId="0" borderId="0" xfId="0" applyAlignment="1">
      <alignment horizontal="center" vertical="center"/>
    </xf>
    <xf numFmtId="0" fontId="0" fillId="0" borderId="0" xfId="0" applyAlignment="1">
      <alignment vertical="center"/>
    </xf>
    <xf numFmtId="0" fontId="1" fillId="2" borderId="1" xfId="0" applyFont="1" applyFill="1" applyBorder="1" applyAlignment="1">
      <alignment vertical="center"/>
    </xf>
    <xf numFmtId="0" fontId="0" fillId="0" borderId="1"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3" fillId="0" borderId="0" xfId="0" applyFont="1" applyFill="1" applyBorder="1" applyAlignment="1">
      <alignment vertical="center"/>
    </xf>
    <xf numFmtId="0" fontId="2" fillId="0" borderId="1" xfId="0" applyFont="1" applyBorder="1" applyAlignment="1">
      <alignment horizontal="center" vertical="center"/>
    </xf>
    <xf numFmtId="0" fontId="0" fillId="0" borderId="0" xfId="0" applyFill="1" applyBorder="1" applyAlignment="1">
      <alignment vertical="center"/>
    </xf>
    <xf numFmtId="0" fontId="0" fillId="0" borderId="1" xfId="0" applyFill="1" applyBorder="1" applyAlignment="1">
      <alignment vertical="center"/>
    </xf>
    <xf numFmtId="0" fontId="0" fillId="0" borderId="1" xfId="0" applyBorder="1" applyAlignment="1">
      <alignment horizontal="center" vertical="center"/>
    </xf>
    <xf numFmtId="0" fontId="0" fillId="0" borderId="3" xfId="0" applyBorder="1" applyAlignment="1">
      <alignment horizontal="center" vertical="center"/>
    </xf>
    <xf numFmtId="0" fontId="2" fillId="3" borderId="1" xfId="0" applyFont="1" applyFill="1" applyBorder="1" applyAlignment="1">
      <alignment vertical="center"/>
    </xf>
    <xf numFmtId="0" fontId="0" fillId="0" borderId="14" xfId="0" applyBorder="1" applyAlignment="1">
      <alignment vertical="center"/>
    </xf>
    <xf numFmtId="0" fontId="2" fillId="0" borderId="0" xfId="0" applyFont="1" applyFill="1" applyBorder="1" applyAlignment="1">
      <alignment vertical="center"/>
    </xf>
    <xf numFmtId="0" fontId="0" fillId="0" borderId="0" xfId="0" applyFont="1"/>
    <xf numFmtId="0" fontId="0" fillId="0" borderId="0" xfId="0" applyFont="1" applyAlignment="1">
      <alignment vertical="center"/>
    </xf>
    <xf numFmtId="0" fontId="0" fillId="0" borderId="1" xfId="0" applyFont="1" applyBorder="1" applyAlignment="1">
      <alignment vertical="center"/>
    </xf>
    <xf numFmtId="0" fontId="6" fillId="0" borderId="0" xfId="0" applyFont="1"/>
    <xf numFmtId="0" fontId="2" fillId="5" borderId="1" xfId="0" applyFont="1" applyFill="1" applyBorder="1" applyAlignment="1">
      <alignment horizontal="center" wrapText="1"/>
    </xf>
    <xf numFmtId="0" fontId="2" fillId="5" borderId="1" xfId="0" applyFont="1" applyFill="1" applyBorder="1" applyAlignment="1">
      <alignment horizontal="center" vertical="center" wrapText="1"/>
    </xf>
    <xf numFmtId="0" fontId="2" fillId="0" borderId="1" xfId="0" applyFont="1" applyBorder="1" applyAlignment="1">
      <alignment horizontal="center" vertical="center"/>
    </xf>
    <xf numFmtId="0" fontId="12" fillId="0" borderId="9" xfId="0" applyFont="1" applyFill="1" applyBorder="1" applyAlignment="1">
      <alignment horizontal="left" vertical="top" wrapText="1"/>
    </xf>
    <xf numFmtId="0" fontId="12" fillId="0" borderId="0" xfId="0" applyFont="1" applyFill="1" applyBorder="1" applyAlignment="1">
      <alignment horizontal="left" vertical="top" wrapText="1"/>
    </xf>
    <xf numFmtId="0" fontId="12" fillId="0" borderId="4" xfId="0" applyFont="1" applyFill="1" applyBorder="1" applyAlignment="1">
      <alignment horizontal="left" vertical="top" wrapText="1"/>
    </xf>
    <xf numFmtId="0" fontId="11" fillId="0" borderId="9" xfId="0" applyFont="1" applyFill="1" applyBorder="1" applyAlignment="1">
      <alignment horizontal="left" vertical="top"/>
    </xf>
    <xf numFmtId="0" fontId="5" fillId="0" borderId="0" xfId="0" applyFont="1" applyFill="1" applyBorder="1" applyAlignment="1">
      <alignment horizontal="left" vertical="top"/>
    </xf>
    <xf numFmtId="0" fontId="5" fillId="0" borderId="4" xfId="0" applyFont="1" applyFill="1" applyBorder="1" applyAlignment="1">
      <alignment horizontal="left" vertical="top"/>
    </xf>
    <xf numFmtId="0" fontId="13" fillId="0" borderId="9" xfId="0" applyFont="1" applyFill="1" applyBorder="1" applyAlignment="1">
      <alignment horizontal="left" vertical="top" wrapText="1"/>
    </xf>
    <xf numFmtId="0" fontId="13" fillId="0" borderId="0" xfId="0" applyFont="1" applyFill="1" applyBorder="1" applyAlignment="1">
      <alignment horizontal="left" vertical="top" wrapText="1"/>
    </xf>
    <xf numFmtId="0" fontId="14" fillId="0" borderId="4" xfId="0" applyFont="1" applyFill="1" applyBorder="1" applyAlignment="1">
      <alignment horizontal="left" vertical="top" wrapText="1"/>
    </xf>
    <xf numFmtId="0" fontId="15" fillId="0" borderId="9" xfId="0" applyFont="1" applyFill="1" applyBorder="1" applyAlignment="1">
      <alignment horizontal="left" vertical="top" wrapText="1"/>
    </xf>
    <xf numFmtId="0" fontId="15" fillId="0" borderId="0" xfId="0" applyFont="1" applyFill="1" applyBorder="1" applyAlignment="1">
      <alignment horizontal="left" vertical="top" wrapText="1"/>
    </xf>
    <xf numFmtId="0" fontId="5" fillId="0" borderId="9" xfId="0" applyFont="1" applyFill="1" applyBorder="1" applyAlignment="1">
      <alignment horizontal="left" vertical="top"/>
    </xf>
    <xf numFmtId="0" fontId="2" fillId="0" borderId="1" xfId="0" applyFont="1" applyFill="1" applyBorder="1" applyAlignment="1">
      <alignment horizontal="center" vertical="center"/>
    </xf>
    <xf numFmtId="0" fontId="0" fillId="0" borderId="3" xfId="0" applyBorder="1" applyAlignment="1">
      <alignment horizontal="center" vertical="center"/>
    </xf>
    <xf numFmtId="0" fontId="0" fillId="0" borderId="1" xfId="0" applyBorder="1" applyAlignment="1">
      <alignment horizontal="center" vertical="center"/>
    </xf>
    <xf numFmtId="0" fontId="5" fillId="0" borderId="6" xfId="0" applyFont="1" applyBorder="1" applyAlignment="1">
      <alignment horizontal="left" vertical="top"/>
    </xf>
    <xf numFmtId="0" fontId="5" fillId="0" borderId="7" xfId="0" applyFont="1" applyBorder="1" applyAlignment="1">
      <alignment horizontal="left" vertical="top"/>
    </xf>
    <xf numFmtId="0" fontId="5" fillId="0" borderId="8" xfId="0" applyFont="1" applyBorder="1" applyAlignment="1">
      <alignment horizontal="left" vertical="top"/>
    </xf>
    <xf numFmtId="0" fontId="5" fillId="0" borderId="9" xfId="0" applyFont="1" applyBorder="1" applyAlignment="1">
      <alignment horizontal="left" vertical="top"/>
    </xf>
    <xf numFmtId="0" fontId="5" fillId="0" borderId="0" xfId="0" applyFont="1" applyBorder="1" applyAlignment="1">
      <alignment horizontal="left" vertical="top"/>
    </xf>
    <xf numFmtId="0" fontId="5" fillId="0" borderId="4" xfId="0" applyFont="1" applyBorder="1" applyAlignment="1">
      <alignment horizontal="left" vertical="top"/>
    </xf>
    <xf numFmtId="0" fontId="5" fillId="0" borderId="10" xfId="0" applyFont="1" applyBorder="1" applyAlignment="1">
      <alignment horizontal="left" vertical="top"/>
    </xf>
    <xf numFmtId="0" fontId="5" fillId="0" borderId="11" xfId="0" applyFont="1" applyBorder="1" applyAlignment="1">
      <alignment horizontal="left" vertical="top"/>
    </xf>
    <xf numFmtId="0" fontId="5" fillId="0" borderId="12" xfId="0" applyFont="1" applyBorder="1" applyAlignment="1">
      <alignment horizontal="left" vertical="top"/>
    </xf>
    <xf numFmtId="0" fontId="2" fillId="0" borderId="1" xfId="0" applyFont="1" applyBorder="1" applyAlignment="1">
      <alignment horizontal="center" vertical="center"/>
    </xf>
    <xf numFmtId="0" fontId="2" fillId="3" borderId="5" xfId="0" applyFont="1" applyFill="1" applyBorder="1" applyAlignment="1">
      <alignment horizontal="center" vertical="center"/>
    </xf>
    <xf numFmtId="0" fontId="2" fillId="3" borderId="14" xfId="0" applyFont="1" applyFill="1" applyBorder="1" applyAlignment="1">
      <alignment horizontal="center" vertical="center"/>
    </xf>
    <xf numFmtId="0" fontId="0" fillId="0" borderId="0" xfId="0" applyBorder="1" applyAlignment="1">
      <alignment vertical="center"/>
    </xf>
    <xf numFmtId="0" fontId="5" fillId="0" borderId="0" xfId="0" applyFont="1" applyBorder="1" applyAlignment="1">
      <alignment vertical="top"/>
    </xf>
    <xf numFmtId="0" fontId="3" fillId="0" borderId="0" xfId="0" applyFont="1" applyAlignment="1">
      <alignment vertical="center"/>
    </xf>
    <xf numFmtId="0" fontId="0" fillId="0" borderId="0" xfId="0" applyAlignment="1">
      <alignment vertical="center"/>
    </xf>
    <xf numFmtId="0" fontId="0" fillId="0" borderId="1" xfId="0" applyBorder="1" applyAlignment="1">
      <alignment vertical="center"/>
    </xf>
    <xf numFmtId="0" fontId="0" fillId="0" borderId="7" xfId="0" applyBorder="1" applyAlignment="1">
      <alignment vertical="center"/>
    </xf>
    <xf numFmtId="0" fontId="0" fillId="0" borderId="1" xfId="0" applyFill="1" applyBorder="1" applyAlignment="1">
      <alignment vertical="center"/>
    </xf>
    <xf numFmtId="0" fontId="0" fillId="2" borderId="1" xfId="0" applyFill="1" applyBorder="1" applyAlignment="1">
      <alignment horizontal="center" vertical="center"/>
    </xf>
    <xf numFmtId="0" fontId="0" fillId="7" borderId="1" xfId="0" applyFill="1" applyBorder="1" applyAlignment="1">
      <alignment horizontal="center" vertical="center"/>
    </xf>
    <xf numFmtId="0" fontId="2" fillId="0" borderId="14" xfId="0" applyFont="1" applyBorder="1" applyAlignment="1">
      <alignment horizontal="center" vertical="center"/>
    </xf>
    <xf numFmtId="0" fontId="0" fillId="2" borderId="2" xfId="0" applyFill="1" applyBorder="1" applyAlignment="1">
      <alignment horizontal="center" vertical="center"/>
    </xf>
    <xf numFmtId="0" fontId="0" fillId="0" borderId="26" xfId="0" applyBorder="1" applyAlignment="1">
      <alignment vertical="center"/>
    </xf>
    <xf numFmtId="0" fontId="1" fillId="2" borderId="23" xfId="0" applyFont="1" applyFill="1" applyBorder="1" applyAlignment="1">
      <alignment vertical="center"/>
    </xf>
    <xf numFmtId="0" fontId="0" fillId="0" borderId="1" xfId="0" applyBorder="1" applyAlignment="1">
      <alignment horizontal="center" vertical="center"/>
    </xf>
    <xf numFmtId="0" fontId="2" fillId="0" borderId="1" xfId="0" applyFont="1" applyBorder="1" applyAlignment="1">
      <alignment horizontal="center" vertical="center"/>
    </xf>
    <xf numFmtId="0" fontId="0" fillId="7" borderId="18" xfId="0" applyFill="1" applyBorder="1"/>
    <xf numFmtId="0" fontId="0" fillId="7" borderId="0" xfId="0" applyFill="1" applyBorder="1"/>
    <xf numFmtId="0" fontId="0" fillId="7" borderId="19" xfId="0" applyFill="1" applyBorder="1"/>
    <xf numFmtId="0" fontId="0" fillId="7" borderId="20" xfId="0" applyFill="1" applyBorder="1"/>
    <xf numFmtId="0" fontId="0" fillId="7" borderId="21" xfId="0" applyFill="1" applyBorder="1"/>
    <xf numFmtId="0" fontId="0" fillId="7" borderId="22" xfId="0" applyFill="1" applyBorder="1"/>
    <xf numFmtId="0" fontId="1" fillId="2" borderId="24" xfId="0" applyFont="1" applyFill="1" applyBorder="1" applyAlignment="1">
      <alignment vertical="center"/>
    </xf>
    <xf numFmtId="0" fontId="0" fillId="0" borderId="1" xfId="0" applyBorder="1" applyAlignment="1">
      <alignment horizontal="center" vertical="center"/>
    </xf>
    <xf numFmtId="0" fontId="0" fillId="0" borderId="0" xfId="0" applyAlignment="1">
      <alignment vertical="top" wrapText="1"/>
    </xf>
    <xf numFmtId="0" fontId="0" fillId="0" borderId="0" xfId="0" applyFont="1" applyFill="1" applyBorder="1" applyAlignment="1">
      <alignment vertical="center"/>
    </xf>
    <xf numFmtId="0" fontId="16" fillId="7" borderId="0" xfId="0" applyFont="1" applyFill="1" applyBorder="1"/>
    <xf numFmtId="0" fontId="0" fillId="0" borderId="0" xfId="0" applyFont="1" applyBorder="1" applyAlignment="1">
      <alignment vertical="center"/>
    </xf>
    <xf numFmtId="0" fontId="6" fillId="0" borderId="6" xfId="0" applyFont="1" applyBorder="1" applyAlignment="1">
      <alignment horizontal="center" vertical="center"/>
    </xf>
    <xf numFmtId="0" fontId="6" fillId="0" borderId="29" xfId="0" applyFont="1" applyBorder="1" applyAlignment="1">
      <alignment horizontal="center" vertical="center"/>
    </xf>
    <xf numFmtId="0" fontId="17" fillId="0" borderId="23" xfId="0" applyFont="1" applyBorder="1" applyAlignment="1">
      <alignment horizontal="center" vertical="center" wrapText="1"/>
    </xf>
    <xf numFmtId="0" fontId="17" fillId="0" borderId="27" xfId="0" applyFont="1" applyBorder="1" applyAlignment="1">
      <alignment horizontal="center" vertical="center"/>
    </xf>
    <xf numFmtId="0" fontId="6" fillId="0" borderId="29" xfId="0" applyFont="1" applyBorder="1" applyAlignment="1">
      <alignment horizontal="center" vertical="center" wrapText="1"/>
    </xf>
    <xf numFmtId="0" fontId="0" fillId="0" borderId="30" xfId="0" applyFill="1" applyBorder="1" applyAlignment="1">
      <alignment horizontal="center" vertical="center"/>
    </xf>
    <xf numFmtId="0" fontId="20" fillId="0" borderId="29" xfId="0" applyFont="1" applyBorder="1" applyAlignment="1">
      <alignment horizontal="center" vertical="center"/>
    </xf>
    <xf numFmtId="0" fontId="19" fillId="0" borderId="28" xfId="0" applyFont="1" applyBorder="1" applyAlignment="1">
      <alignment horizontal="center" vertical="center"/>
    </xf>
    <xf numFmtId="0" fontId="19" fillId="0" borderId="29" xfId="0" applyFont="1" applyBorder="1" applyAlignment="1">
      <alignment horizontal="center" vertical="center"/>
    </xf>
    <xf numFmtId="0" fontId="19" fillId="0" borderId="30" xfId="0" applyFont="1" applyBorder="1" applyAlignment="1">
      <alignment horizontal="center" vertical="center"/>
    </xf>
    <xf numFmtId="0" fontId="2" fillId="0" borderId="1" xfId="0" applyFont="1" applyBorder="1" applyAlignment="1">
      <alignment horizontal="center" vertical="center"/>
    </xf>
    <xf numFmtId="0" fontId="19" fillId="0" borderId="31" xfId="0" applyFont="1" applyBorder="1" applyAlignment="1">
      <alignment horizontal="center" vertical="center"/>
    </xf>
    <xf numFmtId="0" fontId="0" fillId="0" borderId="31" xfId="0" applyFill="1" applyBorder="1" applyAlignment="1">
      <alignment horizontal="center" vertical="center"/>
    </xf>
    <xf numFmtId="0" fontId="17" fillId="0" borderId="28" xfId="0" applyFont="1" applyBorder="1" applyAlignment="1">
      <alignment horizontal="center" vertical="center"/>
    </xf>
    <xf numFmtId="0" fontId="6" fillId="0" borderId="28" xfId="0" applyFont="1" applyBorder="1" applyAlignment="1">
      <alignment horizontal="center" vertical="center"/>
    </xf>
    <xf numFmtId="0" fontId="18" fillId="0" borderId="28" xfId="0" applyFont="1" applyBorder="1" applyAlignment="1">
      <alignment horizontal="left" vertical="center" wrapText="1"/>
    </xf>
    <xf numFmtId="0" fontId="18" fillId="0" borderId="29" xfId="0" applyFont="1" applyBorder="1" applyAlignment="1">
      <alignment horizontal="left" vertical="center" wrapText="1"/>
    </xf>
    <xf numFmtId="0" fontId="0" fillId="0" borderId="31" xfId="0" applyFill="1" applyBorder="1" applyAlignment="1">
      <alignment vertical="center" wrapText="1"/>
    </xf>
    <xf numFmtId="0" fontId="0" fillId="0" borderId="30" xfId="0" applyFill="1" applyBorder="1" applyAlignment="1">
      <alignment vertical="center" wrapText="1"/>
    </xf>
    <xf numFmtId="0" fontId="2" fillId="0" borderId="1" xfId="0" applyFont="1" applyBorder="1" applyAlignment="1">
      <alignment horizontal="center" vertical="center"/>
    </xf>
    <xf numFmtId="0" fontId="0" fillId="0" borderId="7" xfId="0" applyBorder="1" applyAlignment="1">
      <alignment horizontal="center" vertical="center"/>
    </xf>
    <xf numFmtId="0" fontId="0" fillId="0" borderId="1" xfId="0" applyFill="1" applyBorder="1" applyAlignment="1">
      <alignment horizontal="center" vertical="center"/>
    </xf>
    <xf numFmtId="0" fontId="0" fillId="0" borderId="2" xfId="0" applyBorder="1" applyAlignment="1">
      <alignment horizontal="center" vertical="center"/>
    </xf>
    <xf numFmtId="0" fontId="0" fillId="7" borderId="0" xfId="0" applyFill="1" applyBorder="1" applyAlignment="1">
      <alignment horizontal="center" vertical="center"/>
    </xf>
    <xf numFmtId="0" fontId="0" fillId="0" borderId="1" xfId="0" applyBorder="1" applyAlignment="1">
      <alignment horizontal="center" vertical="center"/>
    </xf>
    <xf numFmtId="0" fontId="1" fillId="2" borderId="23" xfId="0" applyFont="1" applyFill="1" applyBorder="1" applyAlignment="1">
      <alignment horizontal="center" vertical="center"/>
    </xf>
    <xf numFmtId="0" fontId="0" fillId="0" borderId="26" xfId="0" applyBorder="1" applyAlignment="1">
      <alignment horizontal="center" vertical="center"/>
    </xf>
    <xf numFmtId="0" fontId="0" fillId="7" borderId="0" xfId="0" applyFill="1" applyAlignment="1">
      <alignment horizontal="center" vertical="center"/>
    </xf>
    <xf numFmtId="0" fontId="0" fillId="0" borderId="1" xfId="0" applyFill="1" applyBorder="1" applyAlignment="1">
      <alignment horizontal="center" vertical="center"/>
    </xf>
    <xf numFmtId="0" fontId="0" fillId="0" borderId="2" xfId="0" applyBorder="1" applyAlignment="1">
      <alignment horizontal="center" vertical="center"/>
    </xf>
    <xf numFmtId="0" fontId="0" fillId="7" borderId="0" xfId="0" applyFill="1" applyBorder="1" applyAlignment="1">
      <alignment horizontal="center" vertical="center"/>
    </xf>
    <xf numFmtId="0" fontId="0" fillId="0" borderId="1" xfId="0" applyBorder="1" applyAlignment="1">
      <alignment horizontal="center" vertical="center"/>
    </xf>
    <xf numFmtId="0" fontId="0" fillId="0" borderId="1" xfId="0" applyFill="1" applyBorder="1" applyAlignment="1">
      <alignment horizontal="center" vertical="center"/>
    </xf>
    <xf numFmtId="0" fontId="0" fillId="0" borderId="3" xfId="0" applyBorder="1" applyAlignment="1">
      <alignment horizontal="center" vertical="center"/>
    </xf>
    <xf numFmtId="0" fontId="0" fillId="0" borderId="2" xfId="0" applyBorder="1" applyAlignment="1">
      <alignment horizontal="center" vertical="center"/>
    </xf>
    <xf numFmtId="0" fontId="0" fillId="0" borderId="1" xfId="0" applyBorder="1" applyAlignment="1">
      <alignment horizontal="center" vertical="center"/>
    </xf>
    <xf numFmtId="0" fontId="2" fillId="0" borderId="1" xfId="0" applyFont="1" applyBorder="1" applyAlignment="1">
      <alignment horizontal="center" vertical="center"/>
    </xf>
    <xf numFmtId="0" fontId="10" fillId="0" borderId="0" xfId="0" applyFont="1" applyBorder="1" applyAlignment="1">
      <alignment wrapText="1"/>
    </xf>
    <xf numFmtId="0" fontId="0" fillId="0" borderId="1" xfId="0" applyFill="1" applyBorder="1" applyAlignment="1">
      <alignment horizontal="center" vertical="center"/>
    </xf>
    <xf numFmtId="0" fontId="0" fillId="0" borderId="2" xfId="0" applyBorder="1" applyAlignment="1">
      <alignment horizontal="center" vertical="center"/>
    </xf>
    <xf numFmtId="0" fontId="0" fillId="0" borderId="1" xfId="0" applyBorder="1" applyAlignment="1">
      <alignment horizontal="center" vertical="center"/>
    </xf>
    <xf numFmtId="0" fontId="2" fillId="0" borderId="1" xfId="0" applyFont="1" applyBorder="1" applyAlignment="1">
      <alignment horizontal="center" vertical="center"/>
    </xf>
    <xf numFmtId="0" fontId="2" fillId="3" borderId="1"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13" xfId="0" applyFont="1" applyFill="1" applyBorder="1" applyAlignment="1">
      <alignment horizontal="center" vertical="center"/>
    </xf>
    <xf numFmtId="0" fontId="0" fillId="0" borderId="1" xfId="0" applyBorder="1" applyAlignment="1">
      <alignment horizontal="center" vertical="center"/>
    </xf>
    <xf numFmtId="0" fontId="2" fillId="0" borderId="1" xfId="0" applyFont="1" applyBorder="1" applyAlignment="1">
      <alignment horizontal="center" vertical="center"/>
    </xf>
    <xf numFmtId="0" fontId="2" fillId="0" borderId="0" xfId="0" applyFont="1" applyAlignment="1">
      <alignment vertical="center"/>
    </xf>
    <xf numFmtId="0" fontId="2" fillId="0" borderId="0" xfId="0" applyFont="1" applyAlignment="1">
      <alignment vertical="center" wrapText="1"/>
    </xf>
    <xf numFmtId="0" fontId="0" fillId="0" borderId="0" xfId="0" applyAlignment="1"/>
    <xf numFmtId="0" fontId="0" fillId="0" borderId="0" xfId="0" applyAlignment="1">
      <alignment horizontal="center" wrapText="1"/>
    </xf>
    <xf numFmtId="0" fontId="2" fillId="0" borderId="1" xfId="0" applyFont="1" applyBorder="1" applyAlignment="1">
      <alignment horizontal="center"/>
    </xf>
    <xf numFmtId="0" fontId="0" fillId="0" borderId="1" xfId="0" applyBorder="1" applyAlignment="1">
      <alignment horizontal="center"/>
    </xf>
    <xf numFmtId="0" fontId="2" fillId="6" borderId="1" xfId="0" applyFont="1" applyFill="1" applyBorder="1" applyAlignment="1"/>
    <xf numFmtId="0" fontId="0" fillId="7" borderId="15" xfId="0" applyFill="1" applyBorder="1"/>
    <xf numFmtId="0" fontId="0" fillId="7" borderId="16" xfId="0" applyFill="1" applyBorder="1"/>
    <xf numFmtId="0" fontId="0" fillId="7" borderId="17" xfId="0" applyFill="1" applyBorder="1"/>
    <xf numFmtId="0" fontId="0" fillId="0" borderId="0" xfId="0" applyBorder="1"/>
    <xf numFmtId="0" fontId="0" fillId="0" borderId="19" xfId="0" applyBorder="1"/>
    <xf numFmtId="0" fontId="2" fillId="3" borderId="5" xfId="0" applyFont="1" applyFill="1" applyBorder="1" applyAlignment="1">
      <alignment vertical="center"/>
    </xf>
    <xf numFmtId="0" fontId="0" fillId="7" borderId="2" xfId="0" applyFill="1" applyBorder="1" applyAlignment="1">
      <alignment horizontal="left" vertical="center"/>
    </xf>
    <xf numFmtId="0" fontId="0" fillId="0" borderId="1" xfId="0" applyBorder="1" applyAlignment="1">
      <alignment horizontal="center" vertical="center"/>
    </xf>
    <xf numFmtId="0" fontId="0" fillId="0" borderId="1" xfId="0" applyBorder="1" applyAlignment="1">
      <alignment horizontal="center" vertic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0" fillId="0" borderId="0" xfId="0"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0" fillId="0" borderId="21" xfId="0" applyBorder="1" applyAlignment="1">
      <alignment horizontal="center"/>
    </xf>
    <xf numFmtId="0" fontId="0" fillId="0" borderId="22" xfId="0" applyBorder="1" applyAlignment="1">
      <alignment horizontal="center"/>
    </xf>
    <xf numFmtId="0" fontId="2" fillId="6" borderId="23" xfId="0" applyFont="1" applyFill="1" applyBorder="1" applyAlignment="1">
      <alignment horizontal="center"/>
    </xf>
    <xf numFmtId="0" fontId="2" fillId="6" borderId="24" xfId="0" applyFont="1" applyFill="1" applyBorder="1" applyAlignment="1">
      <alignment horizontal="center"/>
    </xf>
    <xf numFmtId="0" fontId="2" fillId="6" borderId="25" xfId="0" applyFont="1" applyFill="1" applyBorder="1" applyAlignment="1">
      <alignment horizont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10" xfId="0" applyFill="1" applyBorder="1" applyAlignment="1">
      <alignment horizontal="center" vertical="center"/>
    </xf>
    <xf numFmtId="0" fontId="0" fillId="0" borderId="11"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3"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3" xfId="0" applyFill="1" applyBorder="1" applyAlignment="1">
      <alignment horizontal="center" vertical="center"/>
    </xf>
    <xf numFmtId="0" fontId="0" fillId="0" borderId="13" xfId="0" applyFill="1" applyBorder="1" applyAlignment="1">
      <alignment horizontal="center" vertical="center"/>
    </xf>
    <xf numFmtId="0" fontId="0" fillId="0" borderId="2" xfId="0" applyFill="1" applyBorder="1" applyAlignment="1">
      <alignment horizontal="center" vertical="center"/>
    </xf>
    <xf numFmtId="0" fontId="1" fillId="2" borderId="9" xfId="0" applyFont="1" applyFill="1" applyBorder="1" applyAlignment="1">
      <alignment horizontal="center" vertical="center"/>
    </xf>
    <xf numFmtId="0" fontId="1" fillId="2" borderId="0" xfId="0" applyFont="1" applyFill="1"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4" fillId="2" borderId="0" xfId="0" applyFont="1" applyFill="1" applyAlignment="1">
      <alignment horizontal="center" vertical="center"/>
    </xf>
    <xf numFmtId="0" fontId="1" fillId="2" borderId="0" xfId="0" applyFont="1" applyFill="1" applyAlignment="1">
      <alignment horizontal="center" vertical="center"/>
    </xf>
    <xf numFmtId="0" fontId="1" fillId="2" borderId="1" xfId="0" applyFont="1" applyFill="1" applyBorder="1" applyAlignment="1">
      <alignment horizontal="center" vertical="center"/>
    </xf>
    <xf numFmtId="0" fontId="0" fillId="0" borderId="1" xfId="0" applyFill="1" applyBorder="1" applyAlignment="1">
      <alignment horizontal="center" vertical="center"/>
    </xf>
    <xf numFmtId="0" fontId="0" fillId="0" borderId="1" xfId="0" applyFont="1" applyFill="1" applyBorder="1" applyAlignment="1">
      <alignment horizontal="center" vertical="center"/>
    </xf>
    <xf numFmtId="0" fontId="2" fillId="3" borderId="1" xfId="0" applyFont="1" applyFill="1" applyBorder="1" applyAlignment="1">
      <alignment horizontal="center" vertical="center"/>
    </xf>
    <xf numFmtId="0" fontId="2" fillId="0" borderId="10" xfId="0" applyFont="1" applyBorder="1" applyAlignment="1">
      <alignment horizontal="center" vertical="center"/>
    </xf>
    <xf numFmtId="0" fontId="2" fillId="0" borderId="12" xfId="0" applyFont="1" applyBorder="1" applyAlignment="1">
      <alignment horizontal="center" vertical="center"/>
    </xf>
    <xf numFmtId="0" fontId="2" fillId="3" borderId="6" xfId="0" applyFont="1" applyFill="1" applyBorder="1" applyAlignment="1">
      <alignment horizontal="center" vertical="center"/>
    </xf>
    <xf numFmtId="0" fontId="2" fillId="3" borderId="8" xfId="0" applyFont="1" applyFill="1" applyBorder="1" applyAlignment="1">
      <alignment horizontal="center" vertical="center"/>
    </xf>
    <xf numFmtId="0" fontId="2" fillId="3" borderId="10" xfId="0" applyFont="1" applyFill="1" applyBorder="1" applyAlignment="1">
      <alignment horizontal="center" vertical="center"/>
    </xf>
    <xf numFmtId="0" fontId="2" fillId="3" borderId="12"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13" xfId="0" applyFont="1" applyFill="1" applyBorder="1" applyAlignment="1">
      <alignment horizontal="center" vertical="center"/>
    </xf>
    <xf numFmtId="0" fontId="2" fillId="3" borderId="2" xfId="0" applyFont="1" applyFill="1" applyBorder="1" applyAlignment="1">
      <alignment horizontal="center" vertical="center"/>
    </xf>
    <xf numFmtId="0" fontId="1" fillId="0" borderId="3" xfId="0" applyFont="1" applyFill="1" applyBorder="1" applyAlignment="1">
      <alignment horizontal="center" vertical="center"/>
    </xf>
    <xf numFmtId="0" fontId="1" fillId="0" borderId="2" xfId="0" applyFont="1" applyFill="1" applyBorder="1" applyAlignment="1">
      <alignment horizontal="center" vertical="center"/>
    </xf>
    <xf numFmtId="0" fontId="0" fillId="0" borderId="3" xfId="0" applyBorder="1" applyAlignment="1">
      <alignment horizontal="center" vertical="center"/>
    </xf>
    <xf numFmtId="0" fontId="0" fillId="0" borderId="2" xfId="0" applyBorder="1" applyAlignment="1">
      <alignment horizontal="center" vertical="center"/>
    </xf>
    <xf numFmtId="0" fontId="5" fillId="0" borderId="6" xfId="0" applyFont="1" applyBorder="1" applyAlignment="1">
      <alignment horizontal="left" vertical="top"/>
    </xf>
    <xf numFmtId="0" fontId="5" fillId="0" borderId="7" xfId="0" applyFont="1" applyBorder="1" applyAlignment="1">
      <alignment horizontal="left" vertical="top"/>
    </xf>
    <xf numFmtId="0" fontId="5" fillId="0" borderId="8" xfId="0" applyFont="1" applyBorder="1" applyAlignment="1">
      <alignment horizontal="left" vertical="top"/>
    </xf>
    <xf numFmtId="0" fontId="5" fillId="0" borderId="9" xfId="0" applyFont="1" applyBorder="1" applyAlignment="1">
      <alignment horizontal="left" vertical="top"/>
    </xf>
    <xf numFmtId="0" fontId="5" fillId="0" borderId="0" xfId="0" applyFont="1" applyBorder="1" applyAlignment="1">
      <alignment horizontal="left" vertical="top"/>
    </xf>
    <xf numFmtId="0" fontId="5" fillId="0" borderId="4" xfId="0" applyFont="1" applyBorder="1" applyAlignment="1">
      <alignment horizontal="left" vertical="top"/>
    </xf>
    <xf numFmtId="0" fontId="5" fillId="0" borderId="10" xfId="0" applyFont="1" applyBorder="1" applyAlignment="1">
      <alignment horizontal="left" vertical="top"/>
    </xf>
    <xf numFmtId="0" fontId="5" fillId="0" borderId="11" xfId="0" applyFont="1" applyBorder="1" applyAlignment="1">
      <alignment horizontal="left" vertical="top"/>
    </xf>
    <xf numFmtId="0" fontId="5" fillId="0" borderId="12" xfId="0" applyFont="1" applyBorder="1" applyAlignment="1">
      <alignment horizontal="left" vertical="top"/>
    </xf>
    <xf numFmtId="0" fontId="0" fillId="0" borderId="5" xfId="0" applyBorder="1" applyAlignment="1">
      <alignment horizontal="left" vertical="center"/>
    </xf>
    <xf numFmtId="0" fontId="0" fillId="0" borderId="14" xfId="0" applyBorder="1" applyAlignment="1">
      <alignment horizontal="left" vertical="center"/>
    </xf>
    <xf numFmtId="0" fontId="0" fillId="0" borderId="5" xfId="0" applyBorder="1" applyAlignment="1">
      <alignment horizontal="center" vertical="center"/>
    </xf>
    <xf numFmtId="0" fontId="0" fillId="0" borderId="14" xfId="0" applyBorder="1" applyAlignment="1">
      <alignment horizontal="center" vertical="center"/>
    </xf>
    <xf numFmtId="0" fontId="1" fillId="0" borderId="13" xfId="0" applyFont="1" applyFill="1" applyBorder="1" applyAlignment="1">
      <alignment horizontal="center" vertical="center"/>
    </xf>
    <xf numFmtId="0" fontId="2" fillId="3" borderId="5" xfId="0" applyFont="1" applyFill="1" applyBorder="1" applyAlignment="1">
      <alignment horizontal="center" vertical="center"/>
    </xf>
    <xf numFmtId="0" fontId="2" fillId="3" borderId="14" xfId="0" applyFont="1" applyFill="1" applyBorder="1" applyAlignment="1">
      <alignment horizontal="center" vertical="center"/>
    </xf>
    <xf numFmtId="0" fontId="0" fillId="0" borderId="7" xfId="0" applyBorder="1" applyAlignment="1">
      <alignment horizontal="left" vertical="top"/>
    </xf>
    <xf numFmtId="0" fontId="0" fillId="0" borderId="8" xfId="0" applyBorder="1" applyAlignment="1">
      <alignment horizontal="left" vertical="top"/>
    </xf>
    <xf numFmtId="0" fontId="0" fillId="0" borderId="9" xfId="0" applyBorder="1" applyAlignment="1">
      <alignment horizontal="left" vertical="top"/>
    </xf>
    <xf numFmtId="0" fontId="0" fillId="0" borderId="0" xfId="0" applyBorder="1" applyAlignment="1">
      <alignment horizontal="left" vertical="top"/>
    </xf>
    <xf numFmtId="0" fontId="0" fillId="0" borderId="4" xfId="0" applyBorder="1" applyAlignment="1">
      <alignment horizontal="left" vertical="top"/>
    </xf>
    <xf numFmtId="0" fontId="0" fillId="0" borderId="10" xfId="0" applyBorder="1" applyAlignment="1">
      <alignment horizontal="left" vertical="top"/>
    </xf>
    <xf numFmtId="0" fontId="0" fillId="0" borderId="11" xfId="0" applyBorder="1" applyAlignment="1">
      <alignment horizontal="left" vertical="top"/>
    </xf>
    <xf numFmtId="0" fontId="0" fillId="0" borderId="12" xfId="0" applyBorder="1" applyAlignment="1">
      <alignment horizontal="left" vertical="top"/>
    </xf>
    <xf numFmtId="0" fontId="2" fillId="0" borderId="1" xfId="0" applyFont="1" applyBorder="1" applyAlignment="1">
      <alignment horizontal="left" vertical="center"/>
    </xf>
    <xf numFmtId="0" fontId="2" fillId="0" borderId="1" xfId="0" applyFont="1" applyBorder="1" applyAlignment="1">
      <alignment horizontal="center" vertical="center"/>
    </xf>
    <xf numFmtId="0" fontId="0" fillId="0" borderId="1" xfId="0" applyFill="1" applyBorder="1" applyAlignment="1">
      <alignment horizontal="left" vertical="center"/>
    </xf>
    <xf numFmtId="0" fontId="0" fillId="0" borderId="1" xfId="0" applyBorder="1" applyAlignment="1">
      <alignment horizontal="center" vertical="center"/>
    </xf>
    <xf numFmtId="0" fontId="0" fillId="0" borderId="3" xfId="0" applyFill="1" applyBorder="1" applyAlignment="1">
      <alignment horizontal="left" vertical="center"/>
    </xf>
    <xf numFmtId="0" fontId="0" fillId="0" borderId="13" xfId="0" applyFill="1" applyBorder="1" applyAlignment="1">
      <alignment horizontal="left" vertical="center"/>
    </xf>
    <xf numFmtId="0" fontId="0" fillId="0" borderId="2" xfId="0" applyFill="1" applyBorder="1" applyAlignment="1">
      <alignment horizontal="left" vertical="center"/>
    </xf>
    <xf numFmtId="0" fontId="0" fillId="0" borderId="1" xfId="0" applyBorder="1" applyAlignment="1">
      <alignment horizontal="center"/>
    </xf>
    <xf numFmtId="0" fontId="2" fillId="0" borderId="3" xfId="0" applyFont="1" applyBorder="1" applyAlignment="1">
      <alignment horizontal="left" vertical="center"/>
    </xf>
    <xf numFmtId="0" fontId="2" fillId="0" borderId="13"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0" borderId="1" xfId="0" applyFont="1" applyBorder="1" applyAlignment="1">
      <alignment horizontal="center"/>
    </xf>
    <xf numFmtId="0" fontId="0" fillId="0" borderId="0" xfId="0" applyAlignment="1">
      <alignment horizontal="center"/>
    </xf>
    <xf numFmtId="0" fontId="2" fillId="0" borderId="0" xfId="0" applyFont="1" applyAlignment="1">
      <alignment horizontal="center" vertical="center"/>
    </xf>
    <xf numFmtId="0" fontId="2" fillId="0" borderId="0" xfId="0" applyFont="1" applyAlignment="1">
      <alignment horizontal="center" vertical="center" wrapText="1"/>
    </xf>
    <xf numFmtId="0" fontId="0" fillId="0" borderId="0" xfId="0" applyAlignment="1">
      <alignment horizontal="center" wrapText="1"/>
    </xf>
    <xf numFmtId="0" fontId="11" fillId="0" borderId="6" xfId="0" applyFont="1" applyBorder="1" applyAlignment="1">
      <alignment vertical="top"/>
    </xf>
    <xf numFmtId="0" fontId="11" fillId="0" borderId="7" xfId="0" applyFont="1" applyBorder="1" applyAlignment="1">
      <alignment vertical="top"/>
    </xf>
    <xf numFmtId="0" fontId="11" fillId="0" borderId="8" xfId="0" applyFont="1" applyBorder="1" applyAlignment="1">
      <alignment vertical="top"/>
    </xf>
    <xf numFmtId="0" fontId="11" fillId="0" borderId="9" xfId="0" applyFont="1" applyBorder="1" applyAlignment="1">
      <alignment vertical="top"/>
    </xf>
    <xf numFmtId="0" fontId="11" fillId="0" borderId="0" xfId="0" applyFont="1" applyBorder="1" applyAlignment="1">
      <alignment vertical="top"/>
    </xf>
    <xf numFmtId="0" fontId="11" fillId="0" borderId="4" xfId="0" applyFont="1" applyBorder="1" applyAlignment="1">
      <alignment vertical="top"/>
    </xf>
    <xf numFmtId="0" fontId="11" fillId="0" borderId="10" xfId="0" applyFont="1" applyBorder="1" applyAlignment="1">
      <alignment vertical="top"/>
    </xf>
    <xf numFmtId="0" fontId="11" fillId="0" borderId="11" xfId="0" applyFont="1" applyBorder="1" applyAlignment="1">
      <alignment vertical="top"/>
    </xf>
    <xf numFmtId="0" fontId="11" fillId="0" borderId="12" xfId="0" applyFont="1" applyBorder="1" applyAlignment="1">
      <alignment vertical="top"/>
    </xf>
    <xf numFmtId="0" fontId="9" fillId="5" borderId="1" xfId="0" applyFont="1" applyFill="1" applyBorder="1" applyAlignment="1">
      <alignment horizontal="center" wrapText="1"/>
    </xf>
    <xf numFmtId="0" fontId="8" fillId="4" borderId="1" xfId="0" applyFont="1" applyFill="1" applyBorder="1" applyAlignment="1">
      <alignment horizontal="center" vertical="center" wrapText="1"/>
    </xf>
    <xf numFmtId="0" fontId="0" fillId="7" borderId="0" xfId="0" applyFill="1" applyBorder="1" applyAlignment="1">
      <alignment horizontal="center" vertical="center"/>
    </xf>
    <xf numFmtId="0" fontId="11" fillId="0" borderId="1" xfId="0" applyFont="1" applyBorder="1" applyAlignment="1">
      <alignment horizontal="left" vertical="top"/>
    </xf>
    <xf numFmtId="0" fontId="8" fillId="4" borderId="3" xfId="0" applyFont="1" applyFill="1" applyBorder="1" applyAlignment="1">
      <alignment horizontal="center" vertical="center" wrapText="1"/>
    </xf>
    <xf numFmtId="0" fontId="10" fillId="0" borderId="1" xfId="0" applyFont="1" applyBorder="1" applyAlignment="1">
      <alignment horizontal="left" wrapText="1"/>
    </xf>
    <xf numFmtId="0" fontId="9" fillId="5" borderId="1" xfId="0" applyFont="1" applyFill="1" applyBorder="1" applyAlignment="1">
      <alignment horizontal="center" vertical="center" wrapText="1"/>
    </xf>
    <xf numFmtId="0" fontId="0" fillId="0" borderId="8" xfId="0" applyFill="1" applyBorder="1" applyAlignment="1">
      <alignment horizontal="left" vertical="center"/>
    </xf>
    <xf numFmtId="0" fontId="0" fillId="0" borderId="5" xfId="0" applyFill="1" applyBorder="1" applyAlignment="1">
      <alignment horizontal="left" vertical="center"/>
    </xf>
    <xf numFmtId="0" fontId="0" fillId="0" borderId="0" xfId="0" applyBorder="1" applyAlignment="1">
      <alignment horizontal="center" vertical="center"/>
    </xf>
    <xf numFmtId="0" fontId="2" fillId="0" borderId="13" xfId="0" applyFont="1" applyBorder="1" applyAlignment="1">
      <alignment horizontal="center" vertical="center"/>
    </xf>
    <xf numFmtId="0" fontId="0" fillId="0" borderId="13" xfId="0" applyBorder="1" applyAlignment="1">
      <alignment horizontal="center" vertical="center"/>
    </xf>
    <xf numFmtId="0" fontId="0" fillId="0" borderId="0" xfId="0" applyFill="1" applyBorder="1" applyAlignment="1">
      <alignment horizontal="left" vertical="center"/>
    </xf>
    <xf numFmtId="0" fontId="0" fillId="0" borderId="0" xfId="0" applyBorder="1" applyAlignment="1">
      <alignment horizontal="left" vertical="center"/>
    </xf>
    <xf numFmtId="0" fontId="7" fillId="0" borderId="1" xfId="0" applyFont="1" applyBorder="1" applyAlignment="1">
      <alignment horizontal="left" wrapText="1"/>
    </xf>
    <xf numFmtId="0" fontId="0" fillId="0" borderId="0" xfId="0" applyAlignment="1">
      <alignment horizontal="left" vertical="top" wrapText="1"/>
    </xf>
    <xf numFmtId="0" fontId="2" fillId="3" borderId="9" xfId="0" applyFont="1" applyFill="1" applyBorder="1" applyAlignment="1">
      <alignment horizontal="center" vertical="center"/>
    </xf>
    <xf numFmtId="0" fontId="2" fillId="3" borderId="0" xfId="0" applyFont="1" applyFill="1" applyBorder="1" applyAlignment="1">
      <alignment horizontal="center"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1019175</xdr:colOff>
      <xdr:row>0</xdr:row>
      <xdr:rowOff>1</xdr:rowOff>
    </xdr:from>
    <xdr:to>
      <xdr:col>4</xdr:col>
      <xdr:colOff>38100</xdr:colOff>
      <xdr:row>2</xdr:row>
      <xdr:rowOff>167215</xdr:rowOff>
    </xdr:to>
    <xdr:pic>
      <xdr:nvPicPr>
        <xdr:cNvPr id="3" name="Image 2" descr="petit-logo-cl-naxan-ss-baseline.png"/>
        <xdr:cNvPicPr>
          <a:picLocks noChangeAspect="1"/>
        </xdr:cNvPicPr>
      </xdr:nvPicPr>
      <xdr:blipFill>
        <a:blip xmlns:r="http://schemas.openxmlformats.org/officeDocument/2006/relationships" r:embed="rId1" cstate="print"/>
        <a:stretch>
          <a:fillRect/>
        </a:stretch>
      </xdr:blipFill>
      <xdr:spPr>
        <a:xfrm>
          <a:off x="2333625" y="1"/>
          <a:ext cx="1209675" cy="548214"/>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zoomScaleNormal="100" workbookViewId="0">
      <selection activeCell="C13" sqref="C13"/>
    </sheetView>
  </sheetViews>
  <sheetFormatPr baseColWidth="10" defaultRowHeight="15" x14ac:dyDescent="0.25"/>
  <cols>
    <col min="1" max="1" width="3.85546875" customWidth="1"/>
    <col min="2" max="3" width="15.85546875" bestFit="1" customWidth="1"/>
    <col min="4" max="4" width="17" bestFit="1" customWidth="1"/>
    <col min="5" max="6" width="14.5703125" customWidth="1"/>
    <col min="7" max="7" width="5" customWidth="1"/>
  </cols>
  <sheetData>
    <row r="1" spans="1:7" x14ac:dyDescent="0.25">
      <c r="A1" s="141"/>
      <c r="B1" s="142"/>
      <c r="C1" s="142"/>
      <c r="D1" s="142"/>
      <c r="E1" s="142"/>
      <c r="F1" s="142"/>
      <c r="G1" s="143"/>
    </row>
    <row r="2" spans="1:7" x14ac:dyDescent="0.25">
      <c r="A2" s="144"/>
      <c r="B2" s="145"/>
      <c r="C2" s="145"/>
      <c r="D2" s="145"/>
      <c r="E2" s="145"/>
      <c r="F2" s="145"/>
      <c r="G2" s="146"/>
    </row>
    <row r="3" spans="1:7" ht="15.75" thickBot="1" x14ac:dyDescent="0.3">
      <c r="A3" s="147"/>
      <c r="B3" s="148"/>
      <c r="C3" s="148"/>
      <c r="D3" s="148"/>
      <c r="E3" s="148"/>
      <c r="F3" s="148"/>
      <c r="G3" s="149"/>
    </row>
    <row r="4" spans="1:7" x14ac:dyDescent="0.25">
      <c r="A4" s="66"/>
      <c r="B4" s="76" t="s">
        <v>171</v>
      </c>
      <c r="C4" s="67"/>
      <c r="D4" s="67"/>
      <c r="E4" s="67"/>
      <c r="F4" s="67"/>
      <c r="G4" s="68"/>
    </row>
    <row r="5" spans="1:7" ht="15.75" thickBot="1" x14ac:dyDescent="0.3">
      <c r="A5" s="66"/>
      <c r="B5" s="67"/>
      <c r="C5" s="67"/>
      <c r="D5" s="67"/>
      <c r="E5" s="67"/>
      <c r="F5" s="67"/>
      <c r="G5" s="68"/>
    </row>
    <row r="6" spans="1:7" ht="15.75" thickBot="1" x14ac:dyDescent="0.3">
      <c r="A6" s="150" t="s">
        <v>92</v>
      </c>
      <c r="B6" s="151"/>
      <c r="C6" s="151"/>
      <c r="D6" s="151"/>
      <c r="E6" s="151"/>
      <c r="F6" s="151"/>
      <c r="G6" s="152"/>
    </row>
    <row r="7" spans="1:7" ht="15.75" thickBot="1" x14ac:dyDescent="0.3">
      <c r="A7" s="153" t="s">
        <v>197</v>
      </c>
      <c r="B7" s="154"/>
      <c r="C7" s="154"/>
      <c r="D7" s="154"/>
      <c r="E7" s="154"/>
      <c r="F7" s="154"/>
      <c r="G7" s="155"/>
    </row>
    <row r="8" spans="1:7" x14ac:dyDescent="0.25">
      <c r="A8" s="132"/>
      <c r="B8" s="133"/>
      <c r="C8" s="133"/>
      <c r="D8" s="133"/>
      <c r="E8" s="133"/>
      <c r="F8" s="133"/>
      <c r="G8" s="134"/>
    </row>
    <row r="9" spans="1:7" x14ac:dyDescent="0.25">
      <c r="A9" s="66"/>
      <c r="B9" s="67"/>
      <c r="C9" s="67"/>
      <c r="D9" s="67"/>
      <c r="E9" s="67"/>
      <c r="F9" s="67"/>
      <c r="G9" s="68"/>
    </row>
    <row r="10" spans="1:7" x14ac:dyDescent="0.25">
      <c r="A10" s="66"/>
      <c r="B10" s="135"/>
      <c r="C10" s="131" t="s">
        <v>97</v>
      </c>
      <c r="D10" s="131"/>
      <c r="E10" s="135"/>
      <c r="F10" s="135"/>
      <c r="G10" s="136"/>
    </row>
    <row r="11" spans="1:7" x14ac:dyDescent="0.25">
      <c r="A11" s="66"/>
      <c r="B11" s="135"/>
      <c r="C11" s="124" t="s">
        <v>184</v>
      </c>
      <c r="D11" s="124" t="s">
        <v>95</v>
      </c>
      <c r="E11" s="135"/>
      <c r="F11" s="135"/>
      <c r="G11" s="136"/>
    </row>
    <row r="12" spans="1:7" x14ac:dyDescent="0.25">
      <c r="A12" s="66"/>
      <c r="B12" s="135"/>
      <c r="C12" s="130" t="s">
        <v>96</v>
      </c>
      <c r="D12" s="130" t="s">
        <v>96</v>
      </c>
      <c r="E12" s="135"/>
      <c r="F12" s="135"/>
      <c r="G12" s="136"/>
    </row>
    <row r="13" spans="1:7" x14ac:dyDescent="0.25">
      <c r="A13" s="66"/>
      <c r="B13" s="135"/>
      <c r="C13" s="129" t="str">
        <f>IF(C12="Oui",C11,"-")</f>
        <v>Achat</v>
      </c>
      <c r="D13" s="129" t="str">
        <f t="shared" ref="D13" si="0">IF(D12="Oui",D11,"-")</f>
        <v>LOA 20 Trimestres</v>
      </c>
      <c r="E13" s="135"/>
      <c r="F13" s="135"/>
      <c r="G13" s="136"/>
    </row>
    <row r="14" spans="1:7" x14ac:dyDescent="0.25">
      <c r="A14" s="66"/>
      <c r="B14" s="67"/>
      <c r="C14" s="67"/>
      <c r="D14" s="67"/>
      <c r="E14" s="67"/>
      <c r="F14" s="67"/>
      <c r="G14" s="68"/>
    </row>
    <row r="15" spans="1:7" x14ac:dyDescent="0.25">
      <c r="A15" s="66"/>
      <c r="B15" s="67"/>
      <c r="C15" s="67"/>
      <c r="D15" s="67"/>
      <c r="E15" s="67"/>
      <c r="F15" s="67"/>
      <c r="G15" s="68"/>
    </row>
    <row r="16" spans="1:7" x14ac:dyDescent="0.25">
      <c r="A16" s="66"/>
      <c r="B16" s="67"/>
      <c r="C16" s="67"/>
      <c r="D16" s="67"/>
      <c r="E16" s="67"/>
      <c r="F16" s="67"/>
      <c r="G16" s="68"/>
    </row>
    <row r="17" spans="1:7" x14ac:dyDescent="0.25">
      <c r="A17" s="66"/>
      <c r="B17" s="67"/>
      <c r="C17" s="67"/>
      <c r="D17" s="67"/>
      <c r="E17" s="67"/>
      <c r="F17" s="67"/>
      <c r="G17" s="68"/>
    </row>
    <row r="18" spans="1:7" x14ac:dyDescent="0.25">
      <c r="A18" s="66"/>
      <c r="B18" s="67"/>
      <c r="C18" s="67"/>
      <c r="D18" s="67"/>
      <c r="E18" s="67"/>
      <c r="F18" s="67"/>
      <c r="G18" s="68"/>
    </row>
    <row r="19" spans="1:7" x14ac:dyDescent="0.25">
      <c r="A19" s="66"/>
      <c r="B19" s="67"/>
      <c r="C19" s="67"/>
      <c r="D19" s="67"/>
      <c r="E19" s="67"/>
      <c r="F19" s="67"/>
      <c r="G19" s="68"/>
    </row>
    <row r="20" spans="1:7" x14ac:dyDescent="0.25">
      <c r="A20" s="66"/>
      <c r="B20" s="67"/>
      <c r="C20" s="67"/>
      <c r="D20" s="67"/>
      <c r="E20" s="67"/>
      <c r="F20" s="67"/>
      <c r="G20" s="68"/>
    </row>
    <row r="21" spans="1:7" x14ac:dyDescent="0.25">
      <c r="A21" s="66"/>
      <c r="B21" s="67"/>
      <c r="C21" s="67"/>
      <c r="D21" s="67"/>
      <c r="E21" s="67"/>
      <c r="F21" s="67"/>
      <c r="G21" s="68"/>
    </row>
    <row r="22" spans="1:7" x14ac:dyDescent="0.25">
      <c r="A22" s="66"/>
      <c r="B22" s="67"/>
      <c r="C22" s="67"/>
      <c r="D22" s="67"/>
      <c r="E22" s="67"/>
      <c r="F22" s="67"/>
      <c r="G22" s="68"/>
    </row>
    <row r="23" spans="1:7" x14ac:dyDescent="0.25">
      <c r="A23" s="66"/>
      <c r="B23" s="67"/>
      <c r="C23" s="67"/>
      <c r="D23" s="67"/>
      <c r="E23" s="67"/>
      <c r="F23" s="67"/>
      <c r="G23" s="68"/>
    </row>
    <row r="24" spans="1:7" x14ac:dyDescent="0.25">
      <c r="A24" s="66"/>
      <c r="B24" s="67"/>
      <c r="C24" s="67"/>
      <c r="D24" s="67"/>
      <c r="E24" s="67"/>
      <c r="F24" s="67"/>
      <c r="G24" s="68"/>
    </row>
    <row r="25" spans="1:7" x14ac:dyDescent="0.25">
      <c r="A25" s="66"/>
      <c r="B25" s="67"/>
      <c r="C25" s="67"/>
      <c r="D25" s="67"/>
      <c r="E25" s="67"/>
      <c r="F25" s="67"/>
      <c r="G25" s="68"/>
    </row>
    <row r="26" spans="1:7" x14ac:dyDescent="0.25">
      <c r="A26" s="66"/>
      <c r="B26" s="67"/>
      <c r="C26" s="67"/>
      <c r="D26" s="67"/>
      <c r="E26" s="67"/>
      <c r="F26" s="67"/>
      <c r="G26" s="68"/>
    </row>
    <row r="27" spans="1:7" x14ac:dyDescent="0.25">
      <c r="A27" s="66"/>
      <c r="B27" s="67"/>
      <c r="C27" s="67"/>
      <c r="D27" s="67"/>
      <c r="E27" s="67"/>
      <c r="F27" s="67"/>
      <c r="G27" s="68"/>
    </row>
    <row r="28" spans="1:7" x14ac:dyDescent="0.25">
      <c r="A28" s="66"/>
      <c r="B28" s="67"/>
      <c r="C28" s="67"/>
      <c r="D28" s="67"/>
      <c r="E28" s="67"/>
      <c r="F28" s="67"/>
      <c r="G28" s="68"/>
    </row>
    <row r="29" spans="1:7" x14ac:dyDescent="0.25">
      <c r="A29" s="66"/>
      <c r="B29" s="67"/>
      <c r="C29" s="67"/>
      <c r="D29" s="67"/>
      <c r="E29" s="67"/>
      <c r="F29" s="67"/>
      <c r="G29" s="68"/>
    </row>
    <row r="30" spans="1:7" x14ac:dyDescent="0.25">
      <c r="A30" s="66"/>
      <c r="B30" s="67"/>
      <c r="C30" s="67"/>
      <c r="D30" s="67"/>
      <c r="E30" s="67"/>
      <c r="F30" s="67"/>
      <c r="G30" s="68"/>
    </row>
    <row r="31" spans="1:7" x14ac:dyDescent="0.25">
      <c r="A31" s="66"/>
      <c r="B31" s="67"/>
      <c r="C31" s="67"/>
      <c r="D31" s="67"/>
      <c r="E31" s="67"/>
      <c r="F31" s="67"/>
      <c r="G31" s="68"/>
    </row>
    <row r="32" spans="1:7" x14ac:dyDescent="0.25">
      <c r="A32" s="66"/>
      <c r="B32" s="67"/>
      <c r="C32" s="67"/>
      <c r="D32" s="67"/>
      <c r="E32" s="67"/>
      <c r="F32" s="67"/>
      <c r="G32" s="68"/>
    </row>
    <row r="33" spans="1:7" x14ac:dyDescent="0.25">
      <c r="A33" s="66"/>
      <c r="B33" s="67"/>
      <c r="C33" s="67"/>
      <c r="D33" s="67"/>
      <c r="E33" s="67"/>
      <c r="F33" s="67"/>
      <c r="G33" s="68"/>
    </row>
    <row r="34" spans="1:7" x14ac:dyDescent="0.25">
      <c r="A34" s="66"/>
      <c r="B34" s="67"/>
      <c r="C34" s="67"/>
      <c r="D34" s="67"/>
      <c r="E34" s="67"/>
      <c r="F34" s="67"/>
      <c r="G34" s="68"/>
    </row>
    <row r="35" spans="1:7" x14ac:dyDescent="0.25">
      <c r="A35" s="66"/>
      <c r="B35" s="67"/>
      <c r="C35" s="67"/>
      <c r="D35" s="67"/>
      <c r="E35" s="67"/>
      <c r="F35" s="67"/>
      <c r="G35" s="68"/>
    </row>
    <row r="36" spans="1:7" ht="15.75" thickBot="1" x14ac:dyDescent="0.3">
      <c r="A36" s="69"/>
      <c r="B36" s="70"/>
      <c r="C36" s="70"/>
      <c r="D36" s="70"/>
      <c r="E36" s="70"/>
      <c r="F36" s="70"/>
      <c r="G36" s="71"/>
    </row>
  </sheetData>
  <mergeCells count="3">
    <mergeCell ref="A1:G3"/>
    <mergeCell ref="A6:G6"/>
    <mergeCell ref="A7:G7"/>
  </mergeCells>
  <dataValidations count="1">
    <dataValidation type="list" allowBlank="1" showInputMessage="1" showErrorMessage="1" sqref="C12:D12">
      <formula1>"Oui,Non"</formula1>
    </dataValidation>
  </dataValidation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499984740745262"/>
  </sheetPr>
  <dimension ref="A1:L34"/>
  <sheetViews>
    <sheetView view="pageLayout" zoomScaleNormal="100" workbookViewId="0">
      <selection activeCell="G16" sqref="G16"/>
    </sheetView>
  </sheetViews>
  <sheetFormatPr baseColWidth="10" defaultRowHeight="15" x14ac:dyDescent="0.25"/>
  <cols>
    <col min="1" max="1" width="4.140625" bestFit="1" customWidth="1"/>
    <col min="2" max="2" width="40.42578125" customWidth="1"/>
    <col min="3" max="3" width="14.85546875" bestFit="1" customWidth="1"/>
    <col min="4" max="4" width="80.7109375" customWidth="1"/>
    <col min="5" max="5" width="13.28515625" bestFit="1" customWidth="1"/>
    <col min="6" max="6" width="11.140625" bestFit="1" customWidth="1"/>
    <col min="7" max="11" width="19.5703125" customWidth="1"/>
    <col min="12" max="12" width="17.85546875" customWidth="1"/>
  </cols>
  <sheetData>
    <row r="1" spans="1:12" ht="16.350000000000001" customHeight="1" x14ac:dyDescent="0.25">
      <c r="A1" s="3"/>
      <c r="B1" s="169" t="str">
        <f>Accueil!A7</f>
        <v>AO/Cefap</v>
      </c>
      <c r="C1" s="169"/>
      <c r="D1" s="169"/>
      <c r="E1" s="169" t="str">
        <f>Accueil!A7</f>
        <v>AO/Cefap</v>
      </c>
      <c r="F1" s="169"/>
      <c r="G1" s="169"/>
      <c r="H1" s="169"/>
      <c r="I1" s="169"/>
      <c r="J1" s="169"/>
      <c r="K1" s="169"/>
      <c r="L1" s="169"/>
    </row>
    <row r="2" spans="1:12" ht="16.350000000000001" customHeight="1" x14ac:dyDescent="0.25">
      <c r="A2" s="3"/>
      <c r="B2" s="170" t="s">
        <v>25</v>
      </c>
      <c r="C2" s="170"/>
      <c r="D2" s="170"/>
      <c r="E2" s="170" t="s">
        <v>29</v>
      </c>
      <c r="F2" s="170"/>
      <c r="G2" s="170"/>
      <c r="H2" s="170"/>
      <c r="I2" s="170"/>
      <c r="J2" s="170"/>
      <c r="K2" s="170"/>
      <c r="L2" s="170"/>
    </row>
    <row r="3" spans="1:12" ht="16.350000000000001" customHeight="1" thickBot="1" x14ac:dyDescent="0.3">
      <c r="A3" s="3"/>
      <c r="B3" s="3"/>
      <c r="C3" s="3"/>
      <c r="D3" s="3"/>
      <c r="E3" s="54"/>
      <c r="F3" s="54"/>
      <c r="G3" s="54"/>
      <c r="H3" s="54"/>
      <c r="I3" s="54"/>
      <c r="J3" s="54"/>
      <c r="K3" s="54"/>
      <c r="L3" s="54"/>
    </row>
    <row r="4" spans="1:12" ht="16.350000000000001" customHeight="1" thickBot="1" x14ac:dyDescent="0.3">
      <c r="A4" s="53"/>
      <c r="B4" s="4" t="str">
        <f>"MATERIEL N°" &amp;$A$4</f>
        <v>MATERIEL N°</v>
      </c>
      <c r="C4" s="5" t="s">
        <v>11</v>
      </c>
      <c r="D4" s="5"/>
      <c r="E4" s="63" t="str">
        <f>"MATERIEL N°" &amp;$A$4</f>
        <v>MATERIEL N°</v>
      </c>
      <c r="F4" s="55" t="s">
        <v>11</v>
      </c>
      <c r="G4" s="184"/>
      <c r="H4" s="201"/>
      <c r="I4" s="201"/>
      <c r="J4" s="201"/>
      <c r="K4" s="201"/>
      <c r="L4" s="185"/>
    </row>
    <row r="5" spans="1:12" ht="16.350000000000001" customHeight="1" x14ac:dyDescent="0.25">
      <c r="A5" s="3"/>
      <c r="B5" s="5" t="s">
        <v>0</v>
      </c>
      <c r="C5" s="171" t="s">
        <v>83</v>
      </c>
      <c r="D5" s="171"/>
      <c r="E5" s="62" t="s">
        <v>0</v>
      </c>
      <c r="F5" s="164" t="str">
        <f>C5</f>
        <v>MFP DEPARTEMENTAL A4 N&amp;B</v>
      </c>
      <c r="G5" s="165"/>
      <c r="H5" s="165"/>
      <c r="I5" s="165"/>
      <c r="J5" s="165"/>
      <c r="K5" s="165"/>
      <c r="L5" s="165"/>
    </row>
    <row r="6" spans="1:12" ht="16.350000000000001" customHeight="1" x14ac:dyDescent="0.25">
      <c r="A6" s="3"/>
      <c r="B6" s="5" t="s">
        <v>1</v>
      </c>
      <c r="C6" s="186"/>
      <c r="D6" s="187"/>
      <c r="E6" s="56"/>
      <c r="F6" s="56"/>
      <c r="G6" s="56"/>
      <c r="H6" s="54"/>
      <c r="I6" s="54"/>
      <c r="J6" s="54"/>
      <c r="K6" s="54"/>
      <c r="L6" s="54"/>
    </row>
    <row r="7" spans="1:12" ht="16.350000000000001" customHeight="1" x14ac:dyDescent="0.25">
      <c r="A7" s="3"/>
      <c r="B7" s="3"/>
      <c r="C7" s="3"/>
      <c r="D7" s="3"/>
      <c r="E7" s="181" t="s">
        <v>93</v>
      </c>
      <c r="F7" s="182"/>
      <c r="G7" s="182"/>
      <c r="H7" s="182"/>
      <c r="I7" s="182"/>
      <c r="J7" s="182"/>
      <c r="K7" s="182"/>
      <c r="L7" s="183"/>
    </row>
    <row r="8" spans="1:12" ht="16.350000000000001" customHeight="1" x14ac:dyDescent="0.25">
      <c r="A8" s="3"/>
      <c r="B8" s="14" t="s">
        <v>9</v>
      </c>
      <c r="C8" s="48" t="s">
        <v>7</v>
      </c>
      <c r="D8" s="48" t="s">
        <v>8</v>
      </c>
      <c r="E8" s="175" t="s">
        <v>32</v>
      </c>
      <c r="F8" s="176"/>
      <c r="G8" s="60" t="s">
        <v>170</v>
      </c>
      <c r="H8" s="60" t="str">
        <f>Accueil!$C$13</f>
        <v>Achat</v>
      </c>
      <c r="I8" s="60" t="e">
        <f>Accueil!#REF!</f>
        <v>#REF!</v>
      </c>
      <c r="J8" s="60" t="e">
        <f>Accueil!#REF!</f>
        <v>#REF!</v>
      </c>
      <c r="K8" s="60" t="e">
        <f>Accueil!#REF!</f>
        <v>#REF!</v>
      </c>
      <c r="L8" s="60" t="str">
        <f>Accueil!$D$13</f>
        <v>LOA 20 Trimestres</v>
      </c>
    </row>
    <row r="9" spans="1:12" ht="16.350000000000001" customHeight="1" x14ac:dyDescent="0.25">
      <c r="A9" s="3"/>
      <c r="B9" s="15" t="s">
        <v>3</v>
      </c>
      <c r="C9" s="38">
        <v>30</v>
      </c>
      <c r="D9" s="38"/>
      <c r="E9" s="161" t="str">
        <f>"Matériel n°" &amp;$A$4</f>
        <v>Matériel n°</v>
      </c>
      <c r="F9" s="163"/>
      <c r="G9" s="102"/>
      <c r="H9" s="99"/>
      <c r="I9" s="102"/>
      <c r="J9" s="102"/>
      <c r="K9" s="102"/>
      <c r="L9" s="102"/>
    </row>
    <row r="10" spans="1:12" ht="16.350000000000001" customHeight="1" x14ac:dyDescent="0.25">
      <c r="A10" s="3"/>
      <c r="B10" s="5" t="s">
        <v>21</v>
      </c>
      <c r="C10" s="38">
        <v>30</v>
      </c>
      <c r="D10" s="38"/>
      <c r="E10" s="161" t="s">
        <v>33</v>
      </c>
      <c r="F10" s="163"/>
      <c r="G10" s="102"/>
      <c r="H10" s="99"/>
      <c r="I10" s="102"/>
      <c r="J10" s="102"/>
      <c r="K10" s="102"/>
      <c r="L10" s="102"/>
    </row>
    <row r="11" spans="1:12" ht="16.350000000000001" customHeight="1" x14ac:dyDescent="0.25">
      <c r="A11" s="3"/>
      <c r="B11" s="5" t="s">
        <v>20</v>
      </c>
      <c r="C11" s="38">
        <v>1024</v>
      </c>
      <c r="D11" s="38"/>
      <c r="E11" s="161" t="s">
        <v>82</v>
      </c>
      <c r="F11" s="163"/>
      <c r="G11" s="102"/>
      <c r="H11" s="99"/>
      <c r="I11" s="102"/>
      <c r="J11" s="102"/>
      <c r="K11" s="102"/>
      <c r="L11" s="102"/>
    </row>
    <row r="12" spans="1:12" ht="16.350000000000001" customHeight="1" x14ac:dyDescent="0.25">
      <c r="A12" s="3"/>
      <c r="B12" s="5" t="s">
        <v>74</v>
      </c>
      <c r="C12" s="38">
        <v>500</v>
      </c>
      <c r="D12" s="38"/>
      <c r="E12" s="161" t="s">
        <v>90</v>
      </c>
      <c r="F12" s="163"/>
      <c r="G12" s="102"/>
      <c r="H12" s="99"/>
      <c r="I12" s="102"/>
      <c r="J12" s="102"/>
      <c r="K12" s="102"/>
      <c r="L12" s="102"/>
    </row>
    <row r="13" spans="1:12" ht="16.350000000000001" customHeight="1" x14ac:dyDescent="0.25">
      <c r="A13" s="3"/>
      <c r="B13" s="5" t="s">
        <v>4</v>
      </c>
      <c r="C13" s="38">
        <v>100</v>
      </c>
      <c r="D13" s="38"/>
      <c r="E13" s="161" t="s">
        <v>123</v>
      </c>
      <c r="F13" s="163"/>
      <c r="G13" s="102"/>
      <c r="H13" s="99"/>
      <c r="I13" s="102"/>
      <c r="J13" s="102"/>
      <c r="K13" s="102"/>
      <c r="L13" s="102"/>
    </row>
    <row r="14" spans="1:12" ht="16.350000000000001" customHeight="1" x14ac:dyDescent="0.25">
      <c r="A14" s="3"/>
      <c r="B14" s="5" t="s">
        <v>5</v>
      </c>
      <c r="C14" s="38">
        <v>1100</v>
      </c>
      <c r="D14" s="38"/>
      <c r="E14" s="105"/>
      <c r="F14" s="105"/>
      <c r="G14" s="105"/>
      <c r="H14" s="105"/>
      <c r="I14" s="105"/>
      <c r="J14" s="105"/>
      <c r="K14" s="105"/>
      <c r="L14" s="105"/>
    </row>
    <row r="15" spans="1:12" ht="16.350000000000001" customHeight="1" x14ac:dyDescent="0.25">
      <c r="A15" s="3"/>
      <c r="B15" s="3"/>
      <c r="C15" s="3"/>
      <c r="D15" s="3"/>
      <c r="E15" s="174" t="s">
        <v>94</v>
      </c>
      <c r="F15" s="174"/>
      <c r="G15" s="174"/>
      <c r="H15" s="174"/>
      <c r="I15" s="174"/>
      <c r="J15" s="174"/>
      <c r="K15" s="174"/>
      <c r="L15" s="174"/>
    </row>
    <row r="16" spans="1:12" ht="16.350000000000001" customHeight="1" x14ac:dyDescent="0.25">
      <c r="A16" s="3"/>
      <c r="B16" s="14" t="s">
        <v>6</v>
      </c>
      <c r="C16" s="97" t="s">
        <v>12</v>
      </c>
      <c r="D16" s="97" t="s">
        <v>8</v>
      </c>
      <c r="E16" s="60" t="s">
        <v>34</v>
      </c>
      <c r="F16" s="60" t="s">
        <v>35</v>
      </c>
      <c r="G16" s="60" t="s">
        <v>170</v>
      </c>
      <c r="H16" s="60" t="str">
        <f>Accueil!$C$13</f>
        <v>Achat</v>
      </c>
      <c r="I16" s="60" t="e">
        <f>Accueil!#REF!</f>
        <v>#REF!</v>
      </c>
      <c r="J16" s="60" t="e">
        <f>Accueil!#REF!</f>
        <v>#REF!</v>
      </c>
      <c r="K16" s="60" t="e">
        <f>Accueil!#REF!</f>
        <v>#REF!</v>
      </c>
      <c r="L16" s="60" t="str">
        <f>Accueil!$D$13</f>
        <v>LOA 20 Trimestres</v>
      </c>
    </row>
    <row r="17" spans="1:12" ht="16.350000000000001" customHeight="1" x14ac:dyDescent="0.25">
      <c r="A17" s="3"/>
      <c r="B17" s="197" t="s">
        <v>98</v>
      </c>
      <c r="C17" s="199" t="s">
        <v>13</v>
      </c>
      <c r="D17" s="199"/>
      <c r="E17" s="99" t="str">
        <f>"Matériel n°" &amp;$A$4</f>
        <v>Matériel n°</v>
      </c>
      <c r="F17" s="102">
        <f>C6</f>
        <v>0</v>
      </c>
      <c r="G17" s="102"/>
      <c r="H17" s="102"/>
      <c r="I17" s="102"/>
      <c r="J17" s="102"/>
      <c r="K17" s="102"/>
      <c r="L17" s="102"/>
    </row>
    <row r="18" spans="1:12" ht="16.350000000000001" customHeight="1" x14ac:dyDescent="0.25">
      <c r="A18" s="3"/>
      <c r="B18" s="198"/>
      <c r="C18" s="200"/>
      <c r="D18" s="200"/>
      <c r="E18" s="99" t="s">
        <v>33</v>
      </c>
      <c r="F18" s="102"/>
      <c r="G18" s="102"/>
      <c r="H18" s="102"/>
      <c r="I18" s="102"/>
      <c r="J18" s="102"/>
      <c r="K18" s="102"/>
      <c r="L18" s="102"/>
    </row>
    <row r="19" spans="1:12" ht="16.350000000000001" customHeight="1" x14ac:dyDescent="0.25">
      <c r="A19" s="3"/>
      <c r="B19" s="197" t="s">
        <v>153</v>
      </c>
      <c r="C19" s="199" t="s">
        <v>13</v>
      </c>
      <c r="D19" s="199"/>
      <c r="E19" s="99" t="s">
        <v>82</v>
      </c>
      <c r="F19" s="102"/>
      <c r="G19" s="102"/>
      <c r="H19" s="102"/>
      <c r="I19" s="102"/>
      <c r="J19" s="102"/>
      <c r="K19" s="102"/>
      <c r="L19" s="102"/>
    </row>
    <row r="20" spans="1:12" ht="16.350000000000001" customHeight="1" x14ac:dyDescent="0.25">
      <c r="A20" s="3"/>
      <c r="B20" s="198"/>
      <c r="C20" s="200"/>
      <c r="D20" s="200"/>
      <c r="E20" s="99" t="s">
        <v>90</v>
      </c>
      <c r="F20" s="102"/>
      <c r="G20" s="102"/>
      <c r="H20" s="102"/>
      <c r="I20" s="102"/>
      <c r="J20" s="102"/>
      <c r="K20" s="102"/>
      <c r="L20" s="102"/>
    </row>
    <row r="21" spans="1:12" ht="16.350000000000001" customHeight="1" x14ac:dyDescent="0.25">
      <c r="A21" s="3"/>
      <c r="B21" s="3"/>
      <c r="C21" s="3"/>
      <c r="D21" s="3"/>
      <c r="E21" s="99" t="s">
        <v>123</v>
      </c>
      <c r="F21" s="102"/>
      <c r="G21" s="102"/>
      <c r="H21" s="102"/>
      <c r="I21" s="102"/>
      <c r="J21" s="102"/>
      <c r="K21" s="102"/>
      <c r="L21" s="102"/>
    </row>
    <row r="22" spans="1:12" ht="16.350000000000001" customHeight="1" x14ac:dyDescent="0.25">
      <c r="A22" s="3"/>
      <c r="B22" s="14" t="s">
        <v>10</v>
      </c>
      <c r="C22" s="48" t="s">
        <v>7</v>
      </c>
      <c r="D22" s="48" t="s">
        <v>8</v>
      </c>
      <c r="E22" s="181" t="s">
        <v>37</v>
      </c>
      <c r="F22" s="183"/>
      <c r="G22" s="100"/>
      <c r="H22" s="58"/>
      <c r="I22" s="58"/>
      <c r="J22" s="58"/>
      <c r="K22" s="58"/>
      <c r="L22" s="58"/>
    </row>
    <row r="23" spans="1:12" ht="16.350000000000001" customHeight="1" x14ac:dyDescent="0.25">
      <c r="A23" s="49" t="s">
        <v>14</v>
      </c>
      <c r="B23" s="55" t="s">
        <v>74</v>
      </c>
      <c r="C23" s="38">
        <v>500</v>
      </c>
      <c r="D23" s="38"/>
      <c r="E23" s="181" t="str">
        <f>IF(Accueil!$C$12="Oui","SOMME DES LOYERS LOA 4 T","-")</f>
        <v>SOMME DES LOYERS LOA 4 T</v>
      </c>
      <c r="F23" s="183"/>
      <c r="G23" s="61"/>
      <c r="H23" s="102"/>
      <c r="I23" s="58"/>
      <c r="J23" s="58"/>
      <c r="K23" s="58"/>
      <c r="L23" s="58"/>
    </row>
    <row r="24" spans="1:12" ht="16.350000000000001" customHeight="1" x14ac:dyDescent="0.25">
      <c r="A24" s="50"/>
      <c r="B24" s="11" t="s">
        <v>15</v>
      </c>
      <c r="C24" s="38">
        <v>1000</v>
      </c>
      <c r="D24" s="38"/>
      <c r="E24" s="181" t="e">
        <f>IF(Accueil!#REF!="Oui","SOMME DES LOYERS LOA 8 T","-")</f>
        <v>#REF!</v>
      </c>
      <c r="F24" s="183"/>
      <c r="G24" s="61"/>
      <c r="H24" s="58"/>
      <c r="I24" s="102"/>
      <c r="J24" s="58"/>
      <c r="K24" s="58"/>
      <c r="L24" s="58"/>
    </row>
    <row r="25" spans="1:12" ht="16.350000000000001" customHeight="1" x14ac:dyDescent="0.25">
      <c r="A25" s="14" t="s">
        <v>80</v>
      </c>
      <c r="B25" s="5" t="s">
        <v>26</v>
      </c>
      <c r="C25" s="38" t="s">
        <v>13</v>
      </c>
      <c r="D25" s="38"/>
      <c r="E25" s="181" t="e">
        <f>IF(Accueil!#REF!="Oui","SOMME DES LOYERS LOA 12 T","-")</f>
        <v>#REF!</v>
      </c>
      <c r="F25" s="183"/>
      <c r="G25" s="61"/>
      <c r="H25" s="58"/>
      <c r="I25" s="58"/>
      <c r="J25" s="102"/>
      <c r="K25" s="58"/>
      <c r="L25" s="58"/>
    </row>
    <row r="26" spans="1:12" ht="16.350000000000001" customHeight="1" x14ac:dyDescent="0.25">
      <c r="A26" s="14" t="s">
        <v>87</v>
      </c>
      <c r="B26" s="5" t="s">
        <v>79</v>
      </c>
      <c r="C26" s="38" t="s">
        <v>13</v>
      </c>
      <c r="D26" s="38"/>
      <c r="E26" s="181" t="e">
        <f>IF(Accueil!#REF!="Oui","SOMME DES LOYERS LOA 16 T","-")</f>
        <v>#REF!</v>
      </c>
      <c r="F26" s="183"/>
      <c r="G26" s="61"/>
      <c r="H26" s="58"/>
      <c r="I26" s="58"/>
      <c r="J26" s="58"/>
      <c r="K26" s="59"/>
      <c r="L26" s="58"/>
    </row>
    <row r="27" spans="1:12" ht="16.350000000000001" customHeight="1" x14ac:dyDescent="0.25">
      <c r="A27" s="14" t="s">
        <v>122</v>
      </c>
      <c r="B27" s="5" t="s">
        <v>91</v>
      </c>
      <c r="C27" s="38" t="s">
        <v>81</v>
      </c>
      <c r="D27" s="38"/>
      <c r="E27" s="181" t="str">
        <f>IF(Accueil!$D$12="Oui","SOMME DES LOYERS LOA 20 T","-")</f>
        <v>SOMME DES LOYERS LOA 20 T</v>
      </c>
      <c r="F27" s="183"/>
      <c r="G27" s="61"/>
      <c r="H27" s="58"/>
      <c r="I27" s="58"/>
      <c r="J27" s="58"/>
      <c r="K27" s="58"/>
      <c r="L27" s="99"/>
    </row>
    <row r="28" spans="1:12" ht="16.350000000000001" customHeight="1" x14ac:dyDescent="0.25">
      <c r="A28" s="3"/>
      <c r="B28" s="3"/>
      <c r="C28" s="3"/>
      <c r="D28" s="3"/>
      <c r="E28" s="54"/>
      <c r="F28" s="54"/>
      <c r="G28" s="54"/>
      <c r="H28" s="54"/>
      <c r="I28" s="54"/>
      <c r="J28" s="54"/>
      <c r="K28" s="54"/>
      <c r="L28" s="54"/>
    </row>
    <row r="29" spans="1:12" ht="16.350000000000001" customHeight="1" x14ac:dyDescent="0.25">
      <c r="A29" s="3"/>
      <c r="B29" s="188" t="s">
        <v>28</v>
      </c>
      <c r="C29" s="189"/>
      <c r="D29" s="190"/>
      <c r="E29" s="54"/>
      <c r="F29" s="54"/>
      <c r="G29" s="54"/>
      <c r="H29" s="54"/>
      <c r="I29" s="54"/>
      <c r="J29" s="54"/>
      <c r="K29" s="54"/>
      <c r="L29" s="54"/>
    </row>
    <row r="30" spans="1:12" ht="16.350000000000001" customHeight="1" x14ac:dyDescent="0.25">
      <c r="A30" s="3"/>
      <c r="B30" s="191"/>
      <c r="C30" s="192"/>
      <c r="D30" s="193"/>
      <c r="E30" s="54"/>
      <c r="F30" s="54"/>
      <c r="G30" s="54"/>
      <c r="H30" s="54"/>
      <c r="I30" s="54"/>
      <c r="J30" s="54"/>
      <c r="K30" s="54"/>
      <c r="L30" s="54"/>
    </row>
    <row r="31" spans="1:12" ht="16.350000000000001" customHeight="1" x14ac:dyDescent="0.25">
      <c r="A31" s="3"/>
      <c r="B31" s="191"/>
      <c r="C31" s="192"/>
      <c r="D31" s="193"/>
      <c r="E31" s="54"/>
      <c r="F31" s="54"/>
      <c r="G31" s="54"/>
      <c r="H31" s="54"/>
      <c r="I31" s="54"/>
      <c r="J31" s="54"/>
      <c r="K31" s="54"/>
      <c r="L31" s="54"/>
    </row>
    <row r="32" spans="1:12" ht="16.350000000000001" customHeight="1" x14ac:dyDescent="0.25">
      <c r="B32" s="191"/>
      <c r="C32" s="192"/>
      <c r="D32" s="193"/>
      <c r="E32" s="54"/>
      <c r="F32" s="54"/>
      <c r="G32" s="54"/>
      <c r="H32" s="54"/>
      <c r="I32" s="54"/>
      <c r="J32" s="54"/>
      <c r="K32" s="54"/>
      <c r="L32" s="54"/>
    </row>
    <row r="33" spans="2:4" x14ac:dyDescent="0.25">
      <c r="B33" s="191"/>
      <c r="C33" s="192"/>
      <c r="D33" s="193"/>
    </row>
    <row r="34" spans="2:4" x14ac:dyDescent="0.25">
      <c r="B34" s="194"/>
      <c r="C34" s="195"/>
      <c r="D34" s="196"/>
    </row>
  </sheetData>
  <mergeCells count="29">
    <mergeCell ref="E25:F25"/>
    <mergeCell ref="E15:L15"/>
    <mergeCell ref="B17:B18"/>
    <mergeCell ref="C17:C18"/>
    <mergeCell ref="D17:D18"/>
    <mergeCell ref="B19:B20"/>
    <mergeCell ref="C19:C20"/>
    <mergeCell ref="D19:D20"/>
    <mergeCell ref="C6:D6"/>
    <mergeCell ref="B29:D34"/>
    <mergeCell ref="B1:D1"/>
    <mergeCell ref="B2:D2"/>
    <mergeCell ref="C5:D5"/>
    <mergeCell ref="E27:F27"/>
    <mergeCell ref="E1:L1"/>
    <mergeCell ref="E2:L2"/>
    <mergeCell ref="G4:L4"/>
    <mergeCell ref="F5:L5"/>
    <mergeCell ref="E7:L7"/>
    <mergeCell ref="E8:F8"/>
    <mergeCell ref="E9:F9"/>
    <mergeCell ref="E10:F10"/>
    <mergeCell ref="E11:F11"/>
    <mergeCell ref="E12:F12"/>
    <mergeCell ref="E26:F26"/>
    <mergeCell ref="E24:F24"/>
    <mergeCell ref="E13:F13"/>
    <mergeCell ref="E23:F23"/>
    <mergeCell ref="E22:F22"/>
  </mergeCells>
  <pageMargins left="0.43307086614173229" right="0.23622047244094488" top="0.39370078740157483" bottom="0.39370078740157483" header="0.31496062992125984" footer="0.31496062992125984"/>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499984740745262"/>
  </sheetPr>
  <dimension ref="A1:L32"/>
  <sheetViews>
    <sheetView view="pageLayout" zoomScaleNormal="100" workbookViewId="0">
      <selection activeCell="B28" sqref="B28:D32"/>
    </sheetView>
  </sheetViews>
  <sheetFormatPr baseColWidth="10" defaultRowHeight="15" x14ac:dyDescent="0.25"/>
  <cols>
    <col min="1" max="1" width="4.140625" bestFit="1" customWidth="1"/>
    <col min="2" max="2" width="40.42578125" customWidth="1"/>
    <col min="3" max="3" width="14.85546875" bestFit="1" customWidth="1"/>
    <col min="4" max="4" width="80.7109375" customWidth="1"/>
    <col min="5" max="5" width="13.28515625" bestFit="1" customWidth="1"/>
    <col min="6" max="6" width="11.140625" bestFit="1" customWidth="1"/>
    <col min="7" max="11" width="19.5703125" customWidth="1"/>
    <col min="12" max="12" width="17.5703125" customWidth="1"/>
  </cols>
  <sheetData>
    <row r="1" spans="1:12" s="3" customFormat="1" ht="17.100000000000001" customHeight="1" x14ac:dyDescent="0.25">
      <c r="B1" s="169" t="str">
        <f>Accueil!A7</f>
        <v>AO/Cefap</v>
      </c>
      <c r="C1" s="169"/>
      <c r="D1" s="169"/>
      <c r="E1" s="169" t="str">
        <f>Accueil!A7</f>
        <v>AO/Cefap</v>
      </c>
      <c r="F1" s="169"/>
      <c r="G1" s="169"/>
      <c r="H1" s="169"/>
      <c r="I1" s="169"/>
      <c r="J1" s="169"/>
      <c r="K1" s="169"/>
      <c r="L1" s="169"/>
    </row>
    <row r="2" spans="1:12" s="3" customFormat="1" ht="17.100000000000001" customHeight="1" x14ac:dyDescent="0.25">
      <c r="B2" s="170" t="s">
        <v>25</v>
      </c>
      <c r="C2" s="170"/>
      <c r="D2" s="170"/>
      <c r="E2" s="170" t="s">
        <v>29</v>
      </c>
      <c r="F2" s="170"/>
      <c r="G2" s="170"/>
      <c r="H2" s="170"/>
      <c r="I2" s="170"/>
      <c r="J2" s="170"/>
      <c r="K2" s="170"/>
      <c r="L2" s="170"/>
    </row>
    <row r="3" spans="1:12" s="3" customFormat="1" ht="17.100000000000001" customHeight="1" thickBot="1" x14ac:dyDescent="0.3">
      <c r="E3" s="54"/>
      <c r="F3" s="54"/>
      <c r="G3" s="54"/>
      <c r="H3" s="54"/>
      <c r="I3" s="54"/>
      <c r="J3" s="54"/>
      <c r="K3" s="54"/>
      <c r="L3" s="54"/>
    </row>
    <row r="4" spans="1:12" s="3" customFormat="1" ht="17.100000000000001" customHeight="1" thickBot="1" x14ac:dyDescent="0.3">
      <c r="A4" s="53"/>
      <c r="B4" s="4" t="str">
        <f>"MATERIEL N°" &amp;$A$4</f>
        <v>MATERIEL N°</v>
      </c>
      <c r="C4" s="5" t="s">
        <v>11</v>
      </c>
      <c r="D4" s="5"/>
      <c r="E4" s="63" t="str">
        <f>"MATERIEL N°" &amp;$A$4</f>
        <v>MATERIEL N°</v>
      </c>
      <c r="F4" s="55" t="s">
        <v>11</v>
      </c>
      <c r="G4" s="184"/>
      <c r="H4" s="201"/>
      <c r="I4" s="201"/>
      <c r="J4" s="201"/>
      <c r="K4" s="201"/>
      <c r="L4" s="185"/>
    </row>
    <row r="5" spans="1:12" s="3" customFormat="1" ht="17.100000000000001" customHeight="1" x14ac:dyDescent="0.25">
      <c r="B5" s="5" t="s">
        <v>0</v>
      </c>
      <c r="C5" s="171" t="s">
        <v>84</v>
      </c>
      <c r="D5" s="171"/>
      <c r="E5" s="62" t="s">
        <v>0</v>
      </c>
      <c r="F5" s="164" t="str">
        <f>C5</f>
        <v>MFP DEPARTEMENTAL A4 COULEUR</v>
      </c>
      <c r="G5" s="165"/>
      <c r="H5" s="165"/>
      <c r="I5" s="165"/>
      <c r="J5" s="165"/>
      <c r="K5" s="165"/>
      <c r="L5" s="165"/>
    </row>
    <row r="6" spans="1:12" s="3" customFormat="1" ht="17.100000000000001" customHeight="1" x14ac:dyDescent="0.25">
      <c r="B6" s="5" t="s">
        <v>1</v>
      </c>
      <c r="C6" s="186"/>
      <c r="D6" s="187"/>
      <c r="E6" s="56"/>
      <c r="F6" s="56"/>
      <c r="G6" s="56"/>
      <c r="H6" s="54"/>
      <c r="I6" s="54"/>
      <c r="J6" s="54"/>
      <c r="K6" s="54"/>
      <c r="L6" s="54"/>
    </row>
    <row r="7" spans="1:12" s="3" customFormat="1" ht="17.100000000000001" customHeight="1" x14ac:dyDescent="0.25">
      <c r="E7" s="181" t="s">
        <v>93</v>
      </c>
      <c r="F7" s="182"/>
      <c r="G7" s="182"/>
      <c r="H7" s="182"/>
      <c r="I7" s="182"/>
      <c r="J7" s="182"/>
      <c r="K7" s="182"/>
      <c r="L7" s="183"/>
    </row>
    <row r="8" spans="1:12" s="3" customFormat="1" ht="17.100000000000001" customHeight="1" x14ac:dyDescent="0.25">
      <c r="B8" s="14" t="s">
        <v>9</v>
      </c>
      <c r="C8" s="48" t="s">
        <v>7</v>
      </c>
      <c r="D8" s="48" t="s">
        <v>8</v>
      </c>
      <c r="E8" s="175" t="s">
        <v>32</v>
      </c>
      <c r="F8" s="176"/>
      <c r="G8" s="60" t="s">
        <v>170</v>
      </c>
      <c r="H8" s="60" t="str">
        <f>Accueil!$C$13</f>
        <v>Achat</v>
      </c>
      <c r="I8" s="60" t="e">
        <f>Accueil!#REF!</f>
        <v>#REF!</v>
      </c>
      <c r="J8" s="60" t="e">
        <f>Accueil!#REF!</f>
        <v>#REF!</v>
      </c>
      <c r="K8" s="60" t="e">
        <f>Accueil!#REF!</f>
        <v>#REF!</v>
      </c>
      <c r="L8" s="60" t="str">
        <f>Accueil!$D$13</f>
        <v>LOA 20 Trimestres</v>
      </c>
    </row>
    <row r="9" spans="1:12" s="3" customFormat="1" ht="17.100000000000001" customHeight="1" x14ac:dyDescent="0.25">
      <c r="B9" s="15" t="s">
        <v>3</v>
      </c>
      <c r="C9" s="38">
        <v>30</v>
      </c>
      <c r="D9" s="38"/>
      <c r="E9" s="161" t="str">
        <f>"Matériel n°" &amp;$A$4</f>
        <v>Matériel n°</v>
      </c>
      <c r="F9" s="163"/>
      <c r="G9" s="102"/>
      <c r="H9" s="99"/>
      <c r="I9" s="102"/>
      <c r="J9" s="102"/>
      <c r="K9" s="102"/>
      <c r="L9" s="102"/>
    </row>
    <row r="10" spans="1:12" s="3" customFormat="1" ht="17.100000000000001" customHeight="1" x14ac:dyDescent="0.25">
      <c r="B10" s="5" t="s">
        <v>18</v>
      </c>
      <c r="C10" s="38">
        <v>30</v>
      </c>
      <c r="D10" s="38"/>
      <c r="E10" s="161" t="s">
        <v>33</v>
      </c>
      <c r="F10" s="163"/>
      <c r="G10" s="102"/>
      <c r="H10" s="99"/>
      <c r="I10" s="102"/>
      <c r="J10" s="102"/>
      <c r="K10" s="102"/>
      <c r="L10" s="102"/>
    </row>
    <row r="11" spans="1:12" s="3" customFormat="1" ht="17.100000000000001" customHeight="1" x14ac:dyDescent="0.25">
      <c r="B11" s="5" t="s">
        <v>21</v>
      </c>
      <c r="C11" s="38">
        <v>30</v>
      </c>
      <c r="D11" s="38"/>
      <c r="E11" s="161" t="s">
        <v>82</v>
      </c>
      <c r="F11" s="163"/>
      <c r="G11" s="102"/>
      <c r="H11" s="99"/>
      <c r="I11" s="102"/>
      <c r="J11" s="102"/>
      <c r="K11" s="102"/>
      <c r="L11" s="102"/>
    </row>
    <row r="12" spans="1:12" s="3" customFormat="1" ht="17.100000000000001" customHeight="1" x14ac:dyDescent="0.25">
      <c r="B12" s="5" t="s">
        <v>20</v>
      </c>
      <c r="C12" s="38">
        <v>1024</v>
      </c>
      <c r="D12" s="38"/>
      <c r="E12" s="161" t="s">
        <v>90</v>
      </c>
      <c r="F12" s="163"/>
      <c r="G12" s="102"/>
      <c r="H12" s="99"/>
      <c r="I12" s="102"/>
      <c r="J12" s="102"/>
      <c r="K12" s="102"/>
      <c r="L12" s="102"/>
    </row>
    <row r="13" spans="1:12" s="3" customFormat="1" ht="17.100000000000001" customHeight="1" x14ac:dyDescent="0.25">
      <c r="B13" s="5" t="s">
        <v>74</v>
      </c>
      <c r="C13" s="38">
        <v>500</v>
      </c>
      <c r="D13" s="38"/>
      <c r="E13" s="161" t="s">
        <v>123</v>
      </c>
      <c r="F13" s="163"/>
      <c r="G13" s="102"/>
      <c r="H13" s="99"/>
      <c r="I13" s="102"/>
      <c r="J13" s="102"/>
      <c r="K13" s="102"/>
      <c r="L13" s="102"/>
    </row>
    <row r="14" spans="1:12" s="3" customFormat="1" ht="17.100000000000001" customHeight="1" x14ac:dyDescent="0.25">
      <c r="B14" s="5" t="s">
        <v>4</v>
      </c>
      <c r="C14" s="38">
        <v>100</v>
      </c>
      <c r="D14" s="38"/>
      <c r="E14" s="105"/>
      <c r="F14" s="105"/>
      <c r="G14" s="105"/>
      <c r="H14" s="105"/>
      <c r="I14" s="105"/>
      <c r="J14" s="105"/>
      <c r="K14" s="105"/>
      <c r="L14" s="105"/>
    </row>
    <row r="15" spans="1:12" s="3" customFormat="1" ht="17.100000000000001" customHeight="1" x14ac:dyDescent="0.25">
      <c r="B15" s="5" t="s">
        <v>5</v>
      </c>
      <c r="C15" s="38">
        <v>1100</v>
      </c>
      <c r="D15" s="38"/>
      <c r="E15" s="174" t="s">
        <v>94</v>
      </c>
      <c r="F15" s="174"/>
      <c r="G15" s="174"/>
      <c r="H15" s="174"/>
      <c r="I15" s="174"/>
      <c r="J15" s="174"/>
      <c r="K15" s="174"/>
      <c r="L15" s="174"/>
    </row>
    <row r="16" spans="1:12" s="3" customFormat="1" ht="17.100000000000001" customHeight="1" x14ac:dyDescent="0.25">
      <c r="E16" s="60" t="s">
        <v>34</v>
      </c>
      <c r="F16" s="60" t="s">
        <v>35</v>
      </c>
      <c r="G16" s="60" t="s">
        <v>170</v>
      </c>
      <c r="H16" s="60" t="str">
        <f>Accueil!$C$13</f>
        <v>Achat</v>
      </c>
      <c r="I16" s="60" t="e">
        <f>Accueil!#REF!</f>
        <v>#REF!</v>
      </c>
      <c r="J16" s="60" t="e">
        <f>Accueil!#REF!</f>
        <v>#REF!</v>
      </c>
      <c r="K16" s="60" t="e">
        <f>Accueil!#REF!</f>
        <v>#REF!</v>
      </c>
      <c r="L16" s="60" t="str">
        <f>Accueil!$D$13</f>
        <v>LOA 20 Trimestres</v>
      </c>
    </row>
    <row r="17" spans="1:12" s="3" customFormat="1" ht="17.100000000000001" customHeight="1" x14ac:dyDescent="0.25">
      <c r="B17" s="14" t="s">
        <v>6</v>
      </c>
      <c r="C17" s="97" t="s">
        <v>12</v>
      </c>
      <c r="D17" s="97" t="s">
        <v>8</v>
      </c>
      <c r="E17" s="99" t="str">
        <f>"Matériel n°" &amp;$A$4</f>
        <v>Matériel n°</v>
      </c>
      <c r="F17" s="102">
        <f>C6</f>
        <v>0</v>
      </c>
      <c r="G17" s="102"/>
      <c r="H17" s="102"/>
      <c r="I17" s="102"/>
      <c r="J17" s="102"/>
      <c r="K17" s="102"/>
      <c r="L17" s="102"/>
    </row>
    <row r="18" spans="1:12" s="3" customFormat="1" ht="17.100000000000001" customHeight="1" x14ac:dyDescent="0.25">
      <c r="B18" s="197" t="s">
        <v>98</v>
      </c>
      <c r="C18" s="199" t="s">
        <v>13</v>
      </c>
      <c r="D18" s="199"/>
      <c r="E18" s="99" t="s">
        <v>33</v>
      </c>
      <c r="F18" s="102"/>
      <c r="G18" s="102"/>
      <c r="H18" s="102"/>
      <c r="I18" s="102"/>
      <c r="J18" s="102"/>
      <c r="K18" s="102"/>
      <c r="L18" s="102"/>
    </row>
    <row r="19" spans="1:12" s="3" customFormat="1" ht="17.100000000000001" customHeight="1" x14ac:dyDescent="0.25">
      <c r="B19" s="198"/>
      <c r="C19" s="200"/>
      <c r="D19" s="200"/>
      <c r="E19" s="99" t="s">
        <v>82</v>
      </c>
      <c r="F19" s="102"/>
      <c r="G19" s="102"/>
      <c r="H19" s="102"/>
      <c r="I19" s="102"/>
      <c r="J19" s="102"/>
      <c r="K19" s="102"/>
      <c r="L19" s="102"/>
    </row>
    <row r="20" spans="1:12" s="3" customFormat="1" ht="17.100000000000001" customHeight="1" x14ac:dyDescent="0.25">
      <c r="B20" s="197" t="s">
        <v>153</v>
      </c>
      <c r="C20" s="199" t="s">
        <v>13</v>
      </c>
      <c r="D20" s="199"/>
      <c r="E20" s="99" t="s">
        <v>90</v>
      </c>
      <c r="F20" s="102"/>
      <c r="G20" s="102"/>
      <c r="H20" s="102"/>
      <c r="I20" s="102"/>
      <c r="J20" s="102"/>
      <c r="K20" s="102"/>
      <c r="L20" s="102"/>
    </row>
    <row r="21" spans="1:12" s="3" customFormat="1" ht="17.100000000000001" customHeight="1" x14ac:dyDescent="0.25">
      <c r="B21" s="198"/>
      <c r="C21" s="200"/>
      <c r="D21" s="200"/>
      <c r="E21" s="99" t="s">
        <v>123</v>
      </c>
      <c r="F21" s="102"/>
      <c r="G21" s="102"/>
      <c r="H21" s="102"/>
      <c r="I21" s="102"/>
      <c r="J21" s="102"/>
      <c r="K21" s="102"/>
      <c r="L21" s="102"/>
    </row>
    <row r="22" spans="1:12" s="3" customFormat="1" ht="17.100000000000001" customHeight="1" x14ac:dyDescent="0.25">
      <c r="E22" s="181" t="s">
        <v>37</v>
      </c>
      <c r="F22" s="183"/>
      <c r="G22" s="100"/>
      <c r="H22" s="58"/>
      <c r="I22" s="58"/>
      <c r="J22" s="58"/>
      <c r="K22" s="58"/>
      <c r="L22" s="58"/>
    </row>
    <row r="23" spans="1:12" s="3" customFormat="1" ht="17.100000000000001" customHeight="1" x14ac:dyDescent="0.25">
      <c r="B23" s="14" t="s">
        <v>10</v>
      </c>
      <c r="C23" s="48" t="s">
        <v>7</v>
      </c>
      <c r="D23" s="48" t="s">
        <v>8</v>
      </c>
      <c r="E23" s="181" t="str">
        <f>IF(Accueil!$C$12="Oui","SOMME DES LOYERS LOA 4 T","-")</f>
        <v>SOMME DES LOYERS LOA 4 T</v>
      </c>
      <c r="F23" s="183"/>
      <c r="G23" s="61"/>
      <c r="H23" s="102"/>
      <c r="I23" s="58"/>
      <c r="J23" s="58"/>
      <c r="K23" s="58"/>
      <c r="L23" s="58"/>
    </row>
    <row r="24" spans="1:12" s="3" customFormat="1" ht="17.100000000000001" customHeight="1" x14ac:dyDescent="0.25">
      <c r="A24" s="202" t="s">
        <v>14</v>
      </c>
      <c r="B24" s="55" t="s">
        <v>74</v>
      </c>
      <c r="C24" s="73">
        <v>500</v>
      </c>
      <c r="D24" s="38"/>
      <c r="E24" s="181" t="e">
        <f>IF(Accueil!#REF!="Oui","SOMME DES LOYERS LOA 8 T","-")</f>
        <v>#REF!</v>
      </c>
      <c r="F24" s="183"/>
      <c r="G24" s="61"/>
      <c r="H24" s="58"/>
      <c r="I24" s="102"/>
      <c r="J24" s="58"/>
      <c r="K24" s="58"/>
      <c r="L24" s="58"/>
    </row>
    <row r="25" spans="1:12" s="3" customFormat="1" ht="17.100000000000001" customHeight="1" x14ac:dyDescent="0.25">
      <c r="A25" s="203"/>
      <c r="B25" s="57" t="s">
        <v>15</v>
      </c>
      <c r="C25" s="73">
        <v>1000</v>
      </c>
      <c r="D25" s="38"/>
      <c r="E25" s="181" t="e">
        <f>IF(Accueil!#REF!="Oui","SOMME DES LOYERS LOA 12 T","-")</f>
        <v>#REF!</v>
      </c>
      <c r="F25" s="183"/>
      <c r="G25" s="61"/>
      <c r="H25" s="58"/>
      <c r="I25" s="58"/>
      <c r="J25" s="102"/>
      <c r="K25" s="58"/>
      <c r="L25" s="58"/>
    </row>
    <row r="26" spans="1:12" s="3" customFormat="1" ht="17.100000000000001" customHeight="1" x14ac:dyDescent="0.25">
      <c r="A26" s="14" t="s">
        <v>80</v>
      </c>
      <c r="B26" s="5" t="s">
        <v>26</v>
      </c>
      <c r="C26" s="38" t="s">
        <v>13</v>
      </c>
      <c r="D26" s="38"/>
      <c r="E26" s="181" t="e">
        <f>IF(Accueil!#REF!="Oui","SOMME DES LOYERS LOA 16 T","-")</f>
        <v>#REF!</v>
      </c>
      <c r="F26" s="183"/>
      <c r="G26" s="61"/>
      <c r="H26" s="58"/>
      <c r="I26" s="58"/>
      <c r="J26" s="58"/>
      <c r="K26" s="59"/>
      <c r="L26" s="58"/>
    </row>
    <row r="27" spans="1:12" s="3" customFormat="1" ht="17.100000000000001" customHeight="1" x14ac:dyDescent="0.25">
      <c r="A27" s="14" t="s">
        <v>87</v>
      </c>
      <c r="B27" s="5" t="s">
        <v>79</v>
      </c>
      <c r="C27" s="38" t="s">
        <v>13</v>
      </c>
      <c r="D27" s="38"/>
      <c r="E27" s="181" t="str">
        <f>IF(Accueil!$D$12="Oui","SOMME DES LOYERS LOA 20 T","-")</f>
        <v>SOMME DES LOYERS LOA 20 T</v>
      </c>
      <c r="F27" s="183"/>
      <c r="G27" s="61"/>
      <c r="H27" s="58"/>
      <c r="I27" s="58"/>
      <c r="J27" s="58"/>
      <c r="K27" s="58"/>
      <c r="L27" s="99"/>
    </row>
    <row r="28" spans="1:12" s="3" customFormat="1" ht="17.100000000000001" customHeight="1" x14ac:dyDescent="0.25">
      <c r="A28" s="14" t="s">
        <v>122</v>
      </c>
      <c r="B28" s="5" t="s">
        <v>91</v>
      </c>
      <c r="C28" s="38" t="s">
        <v>81</v>
      </c>
      <c r="D28" s="38"/>
      <c r="E28" s="54"/>
      <c r="F28" s="54"/>
      <c r="G28" s="54"/>
      <c r="H28" s="54"/>
      <c r="I28" s="54"/>
      <c r="J28" s="54"/>
      <c r="K28" s="54"/>
      <c r="L28" s="54"/>
    </row>
    <row r="29" spans="1:12" s="3" customFormat="1" ht="17.100000000000001" customHeight="1" x14ac:dyDescent="0.25">
      <c r="E29" s="54"/>
      <c r="F29" s="54"/>
      <c r="G29" s="54"/>
      <c r="H29" s="54"/>
      <c r="I29" s="54"/>
      <c r="J29" s="54"/>
      <c r="K29" s="54"/>
      <c r="L29" s="54"/>
    </row>
    <row r="30" spans="1:12" s="3" customFormat="1" ht="17.100000000000001" customHeight="1" x14ac:dyDescent="0.25">
      <c r="B30" s="188" t="s">
        <v>28</v>
      </c>
      <c r="C30" s="204"/>
      <c r="D30" s="205"/>
      <c r="E30" s="54"/>
      <c r="F30" s="54"/>
      <c r="G30" s="54"/>
      <c r="H30" s="54"/>
      <c r="I30" s="54"/>
      <c r="J30" s="54"/>
      <c r="K30" s="54"/>
      <c r="L30" s="54"/>
    </row>
    <row r="31" spans="1:12" s="3" customFormat="1" ht="17.100000000000001" customHeight="1" x14ac:dyDescent="0.25">
      <c r="B31" s="206"/>
      <c r="C31" s="207"/>
      <c r="D31" s="208"/>
      <c r="E31" s="54"/>
      <c r="F31" s="54"/>
      <c r="G31" s="54"/>
      <c r="H31" s="54"/>
      <c r="I31" s="54"/>
      <c r="J31" s="54"/>
      <c r="K31" s="54"/>
      <c r="L31" s="54"/>
    </row>
    <row r="32" spans="1:12" s="3" customFormat="1" ht="17.100000000000001" customHeight="1" x14ac:dyDescent="0.25">
      <c r="B32" s="209"/>
      <c r="C32" s="210"/>
      <c r="D32" s="211"/>
      <c r="E32" s="54"/>
      <c r="F32" s="54"/>
      <c r="G32" s="54"/>
      <c r="H32" s="54"/>
      <c r="I32" s="54"/>
      <c r="J32" s="54"/>
      <c r="K32" s="54"/>
      <c r="L32" s="54"/>
    </row>
  </sheetData>
  <mergeCells count="30">
    <mergeCell ref="B1:D1"/>
    <mergeCell ref="B2:D2"/>
    <mergeCell ref="E10:F10"/>
    <mergeCell ref="E11:F11"/>
    <mergeCell ref="A24:A25"/>
    <mergeCell ref="E1:L1"/>
    <mergeCell ref="E2:L2"/>
    <mergeCell ref="G4:L4"/>
    <mergeCell ref="B18:B19"/>
    <mergeCell ref="C18:C19"/>
    <mergeCell ref="D18:D19"/>
    <mergeCell ref="B20:B21"/>
    <mergeCell ref="C20:C21"/>
    <mergeCell ref="D20:D21"/>
    <mergeCell ref="B30:D32"/>
    <mergeCell ref="C5:D5"/>
    <mergeCell ref="C6:D6"/>
    <mergeCell ref="E27:F27"/>
    <mergeCell ref="E24:F24"/>
    <mergeCell ref="E25:F25"/>
    <mergeCell ref="E26:F26"/>
    <mergeCell ref="F5:L5"/>
    <mergeCell ref="E7:L7"/>
    <mergeCell ref="E15:L15"/>
    <mergeCell ref="E12:F12"/>
    <mergeCell ref="E13:F13"/>
    <mergeCell ref="E22:F22"/>
    <mergeCell ref="E23:F23"/>
    <mergeCell ref="E8:F8"/>
    <mergeCell ref="E9:F9"/>
  </mergeCells>
  <pageMargins left="0.43307086614173229" right="0.23622047244094488" top="0.39370078740157483" bottom="0.39370078740157483" header="0.31496062992125984" footer="0.31496062992125984"/>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499984740745262"/>
  </sheetPr>
  <dimension ref="A1:L32"/>
  <sheetViews>
    <sheetView view="pageLayout" zoomScaleNormal="100" workbookViewId="0">
      <selection activeCell="B28" sqref="B28:D32"/>
    </sheetView>
  </sheetViews>
  <sheetFormatPr baseColWidth="10" defaultRowHeight="15" x14ac:dyDescent="0.25"/>
  <cols>
    <col min="1" max="1" width="4.140625" bestFit="1" customWidth="1"/>
    <col min="2" max="2" width="40.42578125" customWidth="1"/>
    <col min="3" max="3" width="14.85546875" bestFit="1" customWidth="1"/>
    <col min="4" max="4" width="80.7109375" customWidth="1"/>
    <col min="5" max="5" width="13.28515625" bestFit="1" customWidth="1"/>
    <col min="6" max="6" width="11.140625" bestFit="1" customWidth="1"/>
    <col min="7" max="11" width="19.5703125" customWidth="1"/>
    <col min="12" max="12" width="17.5703125" customWidth="1"/>
  </cols>
  <sheetData>
    <row r="1" spans="1:12" s="3" customFormat="1" ht="17.100000000000001" customHeight="1" x14ac:dyDescent="0.25">
      <c r="B1" s="169" t="str">
        <f>Accueil!A7</f>
        <v>AO/Cefap</v>
      </c>
      <c r="C1" s="169"/>
      <c r="D1" s="169"/>
      <c r="E1" s="169" t="str">
        <f>Accueil!A7</f>
        <v>AO/Cefap</v>
      </c>
      <c r="F1" s="169"/>
      <c r="G1" s="169"/>
      <c r="H1" s="169"/>
      <c r="I1" s="169"/>
      <c r="J1" s="169"/>
      <c r="K1" s="169"/>
      <c r="L1" s="169"/>
    </row>
    <row r="2" spans="1:12" s="3" customFormat="1" ht="17.100000000000001" customHeight="1" x14ac:dyDescent="0.25">
      <c r="B2" s="170" t="s">
        <v>25</v>
      </c>
      <c r="C2" s="170"/>
      <c r="D2" s="170"/>
      <c r="E2" s="170" t="s">
        <v>29</v>
      </c>
      <c r="F2" s="170"/>
      <c r="G2" s="170"/>
      <c r="H2" s="170"/>
      <c r="I2" s="170"/>
      <c r="J2" s="170"/>
      <c r="K2" s="170"/>
      <c r="L2" s="170"/>
    </row>
    <row r="3" spans="1:12" s="3" customFormat="1" ht="17.100000000000001" customHeight="1" thickBot="1" x14ac:dyDescent="0.3">
      <c r="E3" s="54"/>
      <c r="F3" s="54"/>
      <c r="G3" s="54"/>
      <c r="H3" s="54"/>
      <c r="I3" s="54"/>
      <c r="J3" s="54"/>
      <c r="K3" s="54"/>
      <c r="L3" s="54"/>
    </row>
    <row r="4" spans="1:12" s="3" customFormat="1" ht="17.100000000000001" customHeight="1" thickBot="1" x14ac:dyDescent="0.3">
      <c r="A4" s="53"/>
      <c r="B4" s="4" t="str">
        <f>"MATERIEL N°" &amp;$A$4</f>
        <v>MATERIEL N°</v>
      </c>
      <c r="C4" s="5" t="s">
        <v>11</v>
      </c>
      <c r="D4" s="5"/>
      <c r="E4" s="63" t="str">
        <f>"MATERIEL N°" &amp;$A$4</f>
        <v>MATERIEL N°</v>
      </c>
      <c r="F4" s="55" t="s">
        <v>11</v>
      </c>
      <c r="G4" s="184"/>
      <c r="H4" s="201"/>
      <c r="I4" s="201"/>
      <c r="J4" s="201"/>
      <c r="K4" s="201"/>
      <c r="L4" s="185"/>
    </row>
    <row r="5" spans="1:12" s="3" customFormat="1" ht="17.100000000000001" customHeight="1" x14ac:dyDescent="0.25">
      <c r="B5" s="5" t="s">
        <v>0</v>
      </c>
      <c r="C5" s="171" t="s">
        <v>77</v>
      </c>
      <c r="D5" s="171"/>
      <c r="E5" s="62" t="s">
        <v>0</v>
      </c>
      <c r="F5" s="164" t="str">
        <f>C5</f>
        <v>MFP LOCAL A3 N&amp;B</v>
      </c>
      <c r="G5" s="165"/>
      <c r="H5" s="165"/>
      <c r="I5" s="165"/>
      <c r="J5" s="165"/>
      <c r="K5" s="165"/>
      <c r="L5" s="165"/>
    </row>
    <row r="6" spans="1:12" s="3" customFormat="1" ht="17.100000000000001" customHeight="1" x14ac:dyDescent="0.25">
      <c r="B6" s="5" t="s">
        <v>1</v>
      </c>
      <c r="C6" s="186"/>
      <c r="D6" s="187"/>
      <c r="E6" s="56"/>
      <c r="F6" s="56"/>
      <c r="G6" s="56"/>
      <c r="H6" s="54"/>
      <c r="I6" s="54"/>
      <c r="J6" s="54"/>
      <c r="K6" s="54"/>
      <c r="L6" s="54"/>
    </row>
    <row r="7" spans="1:12" s="3" customFormat="1" ht="17.100000000000001" customHeight="1" x14ac:dyDescent="0.25">
      <c r="E7" s="181" t="s">
        <v>93</v>
      </c>
      <c r="F7" s="182"/>
      <c r="G7" s="182"/>
      <c r="H7" s="182"/>
      <c r="I7" s="182"/>
      <c r="J7" s="182"/>
      <c r="K7" s="182"/>
      <c r="L7" s="183"/>
    </row>
    <row r="8" spans="1:12" s="3" customFormat="1" ht="17.100000000000001" customHeight="1" x14ac:dyDescent="0.25">
      <c r="B8" s="14" t="s">
        <v>9</v>
      </c>
      <c r="C8" s="48" t="s">
        <v>7</v>
      </c>
      <c r="D8" s="48" t="s">
        <v>8</v>
      </c>
      <c r="E8" s="175" t="s">
        <v>32</v>
      </c>
      <c r="F8" s="176"/>
      <c r="G8" s="60" t="s">
        <v>170</v>
      </c>
      <c r="H8" s="60" t="str">
        <f>Accueil!$C$13</f>
        <v>Achat</v>
      </c>
      <c r="I8" s="60" t="e">
        <f>Accueil!#REF!</f>
        <v>#REF!</v>
      </c>
      <c r="J8" s="60" t="e">
        <f>Accueil!#REF!</f>
        <v>#REF!</v>
      </c>
      <c r="K8" s="60" t="e">
        <f>Accueil!#REF!</f>
        <v>#REF!</v>
      </c>
      <c r="L8" s="60" t="str">
        <f>Accueil!$D$13</f>
        <v>LOA 20 Trimestres</v>
      </c>
    </row>
    <row r="9" spans="1:12" s="3" customFormat="1" ht="17.100000000000001" customHeight="1" x14ac:dyDescent="0.25">
      <c r="B9" s="15" t="s">
        <v>3</v>
      </c>
      <c r="C9" s="38">
        <v>25</v>
      </c>
      <c r="D9" s="38"/>
      <c r="E9" s="161" t="str">
        <f>"Matériel n°" &amp;$A$4</f>
        <v>Matériel n°</v>
      </c>
      <c r="F9" s="163"/>
      <c r="G9" s="102"/>
      <c r="H9" s="99"/>
      <c r="I9" s="102"/>
      <c r="J9" s="102"/>
      <c r="K9" s="102"/>
      <c r="L9" s="102"/>
    </row>
    <row r="10" spans="1:12" s="3" customFormat="1" ht="17.100000000000001" customHeight="1" x14ac:dyDescent="0.25">
      <c r="B10" s="5" t="s">
        <v>21</v>
      </c>
      <c r="C10" s="38">
        <v>25</v>
      </c>
      <c r="D10" s="38"/>
      <c r="E10" s="161" t="s">
        <v>33</v>
      </c>
      <c r="F10" s="163"/>
      <c r="G10" s="102"/>
      <c r="H10" s="99"/>
      <c r="I10" s="102"/>
      <c r="J10" s="102"/>
      <c r="K10" s="102"/>
      <c r="L10" s="102"/>
    </row>
    <row r="11" spans="1:12" s="3" customFormat="1" ht="17.100000000000001" customHeight="1" x14ac:dyDescent="0.25">
      <c r="B11" s="5" t="s">
        <v>20</v>
      </c>
      <c r="C11" s="38">
        <v>512</v>
      </c>
      <c r="D11" s="38"/>
      <c r="E11" s="161" t="s">
        <v>82</v>
      </c>
      <c r="F11" s="163"/>
      <c r="G11" s="102"/>
      <c r="H11" s="99"/>
      <c r="I11" s="102"/>
      <c r="J11" s="102"/>
      <c r="K11" s="102"/>
      <c r="L11" s="102"/>
    </row>
    <row r="12" spans="1:12" s="3" customFormat="1" ht="17.100000000000001" customHeight="1" x14ac:dyDescent="0.25">
      <c r="B12" s="5" t="s">
        <v>74</v>
      </c>
      <c r="C12" s="38">
        <v>250</v>
      </c>
      <c r="D12" s="38"/>
      <c r="E12" s="161" t="s">
        <v>90</v>
      </c>
      <c r="F12" s="163"/>
      <c r="G12" s="102"/>
      <c r="H12" s="99"/>
      <c r="I12" s="102"/>
      <c r="J12" s="102"/>
      <c r="K12" s="102"/>
      <c r="L12" s="102"/>
    </row>
    <row r="13" spans="1:12" s="3" customFormat="1" ht="17.100000000000001" customHeight="1" x14ac:dyDescent="0.25">
      <c r="B13" s="5" t="s">
        <v>4</v>
      </c>
      <c r="C13" s="38">
        <v>50</v>
      </c>
      <c r="D13" s="38"/>
      <c r="E13" s="161" t="s">
        <v>123</v>
      </c>
      <c r="F13" s="163"/>
      <c r="G13" s="102"/>
      <c r="H13" s="99"/>
      <c r="I13" s="102"/>
      <c r="J13" s="102"/>
      <c r="K13" s="102"/>
      <c r="L13" s="102"/>
    </row>
    <row r="14" spans="1:12" s="3" customFormat="1" ht="17.100000000000001" customHeight="1" x14ac:dyDescent="0.25">
      <c r="B14" s="5" t="s">
        <v>5</v>
      </c>
      <c r="C14" s="38">
        <v>550</v>
      </c>
      <c r="D14" s="38"/>
      <c r="E14" s="105"/>
      <c r="F14" s="105"/>
      <c r="G14" s="105"/>
      <c r="H14" s="105"/>
      <c r="I14" s="105"/>
      <c r="J14" s="105"/>
      <c r="K14" s="105"/>
      <c r="L14" s="105"/>
    </row>
    <row r="15" spans="1:12" s="3" customFormat="1" ht="17.100000000000001" customHeight="1" x14ac:dyDescent="0.25">
      <c r="E15" s="174" t="s">
        <v>94</v>
      </c>
      <c r="F15" s="174"/>
      <c r="G15" s="174"/>
      <c r="H15" s="174"/>
      <c r="I15" s="174"/>
      <c r="J15" s="174"/>
      <c r="K15" s="174"/>
      <c r="L15" s="174"/>
    </row>
    <row r="16" spans="1:12" s="3" customFormat="1" ht="17.100000000000001" customHeight="1" x14ac:dyDescent="0.25">
      <c r="B16" s="14" t="s">
        <v>6</v>
      </c>
      <c r="C16" s="97" t="s">
        <v>12</v>
      </c>
      <c r="D16" s="97" t="s">
        <v>8</v>
      </c>
      <c r="E16" s="60" t="s">
        <v>34</v>
      </c>
      <c r="F16" s="60" t="s">
        <v>35</v>
      </c>
      <c r="G16" s="60" t="s">
        <v>170</v>
      </c>
      <c r="H16" s="60" t="str">
        <f>Accueil!$C$13</f>
        <v>Achat</v>
      </c>
      <c r="I16" s="60" t="e">
        <f>Accueil!#REF!</f>
        <v>#REF!</v>
      </c>
      <c r="J16" s="60" t="e">
        <f>Accueil!#REF!</f>
        <v>#REF!</v>
      </c>
      <c r="K16" s="60" t="e">
        <f>Accueil!#REF!</f>
        <v>#REF!</v>
      </c>
      <c r="L16" s="60" t="str">
        <f>Accueil!$D$13</f>
        <v>LOA 20 Trimestres</v>
      </c>
    </row>
    <row r="17" spans="1:12" s="3" customFormat="1" ht="17.100000000000001" customHeight="1" x14ac:dyDescent="0.25">
      <c r="B17" s="197" t="s">
        <v>98</v>
      </c>
      <c r="C17" s="199" t="s">
        <v>13</v>
      </c>
      <c r="D17" s="199"/>
      <c r="E17" s="99" t="str">
        <f>"Matériel n°" &amp;$A$4</f>
        <v>Matériel n°</v>
      </c>
      <c r="F17" s="102">
        <f>C6</f>
        <v>0</v>
      </c>
      <c r="G17" s="102"/>
      <c r="H17" s="102"/>
      <c r="I17" s="102"/>
      <c r="J17" s="102"/>
      <c r="K17" s="102"/>
      <c r="L17" s="102"/>
    </row>
    <row r="18" spans="1:12" s="3" customFormat="1" ht="17.100000000000001" customHeight="1" x14ac:dyDescent="0.25">
      <c r="B18" s="198"/>
      <c r="C18" s="200"/>
      <c r="D18" s="200"/>
      <c r="E18" s="99" t="s">
        <v>33</v>
      </c>
      <c r="F18" s="102"/>
      <c r="G18" s="102"/>
      <c r="H18" s="102"/>
      <c r="I18" s="102"/>
      <c r="J18" s="102"/>
      <c r="K18" s="102"/>
      <c r="L18" s="102"/>
    </row>
    <row r="19" spans="1:12" s="3" customFormat="1" ht="17.100000000000001" customHeight="1" x14ac:dyDescent="0.25">
      <c r="B19" s="197" t="s">
        <v>153</v>
      </c>
      <c r="C19" s="199" t="s">
        <v>13</v>
      </c>
      <c r="D19" s="199"/>
      <c r="E19" s="99" t="s">
        <v>82</v>
      </c>
      <c r="F19" s="102"/>
      <c r="G19" s="102"/>
      <c r="H19" s="102"/>
      <c r="I19" s="102"/>
      <c r="J19" s="102"/>
      <c r="K19" s="102"/>
      <c r="L19" s="102"/>
    </row>
    <row r="20" spans="1:12" s="3" customFormat="1" ht="17.100000000000001" customHeight="1" x14ac:dyDescent="0.25">
      <c r="B20" s="198"/>
      <c r="C20" s="200"/>
      <c r="D20" s="200"/>
      <c r="E20" s="99" t="s">
        <v>90</v>
      </c>
      <c r="F20" s="102"/>
      <c r="G20" s="102"/>
      <c r="H20" s="102"/>
      <c r="I20" s="102"/>
      <c r="J20" s="102"/>
      <c r="K20" s="102"/>
      <c r="L20" s="102"/>
    </row>
    <row r="21" spans="1:12" s="3" customFormat="1" ht="17.100000000000001" customHeight="1" x14ac:dyDescent="0.25">
      <c r="E21" s="99" t="s">
        <v>123</v>
      </c>
      <c r="F21" s="102"/>
      <c r="G21" s="102"/>
      <c r="H21" s="102"/>
      <c r="I21" s="102"/>
      <c r="J21" s="102"/>
      <c r="K21" s="102"/>
      <c r="L21" s="102"/>
    </row>
    <row r="22" spans="1:12" s="3" customFormat="1" ht="17.100000000000001" customHeight="1" x14ac:dyDescent="0.25">
      <c r="B22" s="14" t="s">
        <v>10</v>
      </c>
      <c r="C22" s="48" t="s">
        <v>7</v>
      </c>
      <c r="D22" s="48" t="s">
        <v>8</v>
      </c>
      <c r="E22" s="181" t="s">
        <v>37</v>
      </c>
      <c r="F22" s="183"/>
      <c r="G22" s="100"/>
      <c r="H22" s="58"/>
      <c r="I22" s="58"/>
      <c r="J22" s="58"/>
      <c r="K22" s="58"/>
      <c r="L22" s="58"/>
    </row>
    <row r="23" spans="1:12" s="3" customFormat="1" ht="17.100000000000001" customHeight="1" x14ac:dyDescent="0.25">
      <c r="A23" s="202" t="s">
        <v>14</v>
      </c>
      <c r="B23" s="55" t="s">
        <v>74</v>
      </c>
      <c r="C23" s="73">
        <v>250</v>
      </c>
      <c r="D23" s="38"/>
      <c r="E23" s="181" t="str">
        <f>IF(Accueil!$C$12="Oui","SOMME DES LOYERS LOA 4 T","-")</f>
        <v>SOMME DES LOYERS LOA 4 T</v>
      </c>
      <c r="F23" s="183"/>
      <c r="G23" s="61"/>
      <c r="H23" s="102"/>
      <c r="I23" s="58"/>
      <c r="J23" s="58"/>
      <c r="K23" s="58"/>
      <c r="L23" s="58"/>
    </row>
    <row r="24" spans="1:12" s="3" customFormat="1" ht="17.100000000000001" customHeight="1" x14ac:dyDescent="0.25">
      <c r="A24" s="203"/>
      <c r="B24" s="57" t="s">
        <v>15</v>
      </c>
      <c r="C24" s="73">
        <v>500</v>
      </c>
      <c r="D24" s="38"/>
      <c r="E24" s="181" t="e">
        <f>IF(Accueil!#REF!="Oui","SOMME DES LOYERS LOA 8 T","-")</f>
        <v>#REF!</v>
      </c>
      <c r="F24" s="183"/>
      <c r="G24" s="61"/>
      <c r="H24" s="58"/>
      <c r="I24" s="102"/>
      <c r="J24" s="58"/>
      <c r="K24" s="58"/>
      <c r="L24" s="58"/>
    </row>
    <row r="25" spans="1:12" s="3" customFormat="1" ht="17.100000000000001" customHeight="1" x14ac:dyDescent="0.25">
      <c r="A25" s="14" t="s">
        <v>80</v>
      </c>
      <c r="B25" s="5" t="s">
        <v>26</v>
      </c>
      <c r="C25" s="38" t="s">
        <v>13</v>
      </c>
      <c r="D25" s="38"/>
      <c r="E25" s="181" t="e">
        <f>IF(Accueil!#REF!="Oui","SOMME DES LOYERS LOA 12 T","-")</f>
        <v>#REF!</v>
      </c>
      <c r="F25" s="183"/>
      <c r="G25" s="61"/>
      <c r="H25" s="58"/>
      <c r="I25" s="58"/>
      <c r="J25" s="102"/>
      <c r="K25" s="58"/>
      <c r="L25" s="58"/>
    </row>
    <row r="26" spans="1:12" s="3" customFormat="1" ht="17.100000000000001" customHeight="1" x14ac:dyDescent="0.25">
      <c r="A26" s="14" t="s">
        <v>87</v>
      </c>
      <c r="B26" s="5" t="s">
        <v>79</v>
      </c>
      <c r="C26" s="38" t="s">
        <v>13</v>
      </c>
      <c r="D26" s="38"/>
      <c r="E26" s="181" t="e">
        <f>IF(Accueil!#REF!="Oui","SOMME DES LOYERS LOA 16 T","-")</f>
        <v>#REF!</v>
      </c>
      <c r="F26" s="183"/>
      <c r="G26" s="61"/>
      <c r="H26" s="58"/>
      <c r="I26" s="58"/>
      <c r="J26" s="58"/>
      <c r="K26" s="59"/>
      <c r="L26" s="58"/>
    </row>
    <row r="27" spans="1:12" s="3" customFormat="1" ht="17.100000000000001" customHeight="1" x14ac:dyDescent="0.25">
      <c r="A27" s="14" t="s">
        <v>122</v>
      </c>
      <c r="B27" s="5" t="s">
        <v>91</v>
      </c>
      <c r="C27" s="38" t="s">
        <v>81</v>
      </c>
      <c r="D27" s="38"/>
      <c r="E27" s="181" t="str">
        <f>IF(Accueil!$D$12="Oui","SOMME DES LOYERS LOA 20 T","-")</f>
        <v>SOMME DES LOYERS LOA 20 T</v>
      </c>
      <c r="F27" s="183"/>
      <c r="G27" s="61"/>
      <c r="H27" s="58"/>
      <c r="I27" s="58"/>
      <c r="J27" s="58"/>
      <c r="K27" s="58"/>
      <c r="L27" s="99"/>
    </row>
    <row r="28" spans="1:12" s="3" customFormat="1" ht="17.100000000000001" customHeight="1" x14ac:dyDescent="0.25">
      <c r="E28" s="54"/>
      <c r="F28" s="54"/>
      <c r="G28" s="54"/>
      <c r="H28" s="54"/>
      <c r="I28" s="54"/>
      <c r="J28" s="54"/>
      <c r="K28" s="54"/>
      <c r="L28" s="54"/>
    </row>
    <row r="29" spans="1:12" s="3" customFormat="1" ht="17.100000000000001" customHeight="1" x14ac:dyDescent="0.25">
      <c r="B29" s="188" t="s">
        <v>27</v>
      </c>
      <c r="C29" s="204"/>
      <c r="D29" s="205"/>
      <c r="E29" s="54"/>
      <c r="F29" s="54"/>
      <c r="G29" s="54"/>
      <c r="H29" s="54"/>
      <c r="I29" s="54"/>
      <c r="J29" s="54"/>
      <c r="K29" s="54"/>
      <c r="L29" s="54"/>
    </row>
    <row r="30" spans="1:12" s="3" customFormat="1" ht="17.100000000000001" customHeight="1" x14ac:dyDescent="0.25">
      <c r="B30" s="206"/>
      <c r="C30" s="207"/>
      <c r="D30" s="208"/>
      <c r="E30" s="54"/>
      <c r="F30" s="54"/>
      <c r="G30" s="54"/>
      <c r="H30" s="54"/>
      <c r="I30" s="54"/>
      <c r="J30" s="54"/>
      <c r="K30" s="54"/>
      <c r="L30" s="54"/>
    </row>
    <row r="31" spans="1:12" s="3" customFormat="1" ht="17.100000000000001" customHeight="1" x14ac:dyDescent="0.25">
      <c r="B31" s="206"/>
      <c r="C31" s="207"/>
      <c r="D31" s="208"/>
      <c r="E31" s="54"/>
      <c r="F31" s="54"/>
      <c r="G31" s="54"/>
      <c r="H31" s="54"/>
      <c r="I31" s="54"/>
      <c r="J31" s="54"/>
      <c r="K31" s="54"/>
      <c r="L31" s="54"/>
    </row>
    <row r="32" spans="1:12" s="3" customFormat="1" ht="17.100000000000001" customHeight="1" x14ac:dyDescent="0.25">
      <c r="B32" s="209"/>
      <c r="C32" s="210"/>
      <c r="D32" s="211"/>
      <c r="E32" s="54"/>
      <c r="F32" s="54"/>
      <c r="G32" s="54"/>
      <c r="H32" s="54"/>
      <c r="I32" s="54"/>
      <c r="J32" s="54"/>
      <c r="K32" s="54"/>
      <c r="L32" s="54"/>
    </row>
  </sheetData>
  <mergeCells count="30">
    <mergeCell ref="B1:D1"/>
    <mergeCell ref="B2:D2"/>
    <mergeCell ref="E10:F10"/>
    <mergeCell ref="E11:F11"/>
    <mergeCell ref="A23:A24"/>
    <mergeCell ref="E1:L1"/>
    <mergeCell ref="E2:L2"/>
    <mergeCell ref="G4:L4"/>
    <mergeCell ref="B17:B18"/>
    <mergeCell ref="C17:C18"/>
    <mergeCell ref="D17:D18"/>
    <mergeCell ref="B19:B20"/>
    <mergeCell ref="C19:C20"/>
    <mergeCell ref="D19:D20"/>
    <mergeCell ref="B29:D32"/>
    <mergeCell ref="C5:D5"/>
    <mergeCell ref="C6:D6"/>
    <mergeCell ref="E27:F27"/>
    <mergeCell ref="E24:F24"/>
    <mergeCell ref="E25:F25"/>
    <mergeCell ref="E26:F26"/>
    <mergeCell ref="F5:L5"/>
    <mergeCell ref="E7:L7"/>
    <mergeCell ref="E15:L15"/>
    <mergeCell ref="E12:F12"/>
    <mergeCell ref="E13:F13"/>
    <mergeCell ref="E22:F22"/>
    <mergeCell ref="E23:F23"/>
    <mergeCell ref="E8:F8"/>
    <mergeCell ref="E9:F9"/>
  </mergeCells>
  <pageMargins left="0.43307086614173229" right="0.23622047244094488" top="0.39370078740157483" bottom="0.39370078740157483" header="0.31496062992125984" footer="0.31496062992125984"/>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499984740745262"/>
  </sheetPr>
  <dimension ref="A1:L32"/>
  <sheetViews>
    <sheetView view="pageLayout" zoomScaleNormal="100" workbookViewId="0">
      <selection activeCell="B28" sqref="B28:D32"/>
    </sheetView>
  </sheetViews>
  <sheetFormatPr baseColWidth="10" defaultRowHeight="15" x14ac:dyDescent="0.25"/>
  <cols>
    <col min="1" max="1" width="4.140625" bestFit="1" customWidth="1"/>
    <col min="2" max="2" width="40.42578125" customWidth="1"/>
    <col min="3" max="3" width="14.85546875" bestFit="1" customWidth="1"/>
    <col min="4" max="4" width="80.7109375" customWidth="1"/>
    <col min="5" max="5" width="13.28515625" bestFit="1" customWidth="1"/>
    <col min="6" max="6" width="11.140625" bestFit="1" customWidth="1"/>
    <col min="7" max="11" width="19.5703125" customWidth="1"/>
    <col min="12" max="12" width="16.85546875" customWidth="1"/>
  </cols>
  <sheetData>
    <row r="1" spans="1:12" s="3" customFormat="1" ht="17.100000000000001" customHeight="1" x14ac:dyDescent="0.25">
      <c r="B1" s="169" t="str">
        <f>Accueil!A7</f>
        <v>AO/Cefap</v>
      </c>
      <c r="C1" s="169"/>
      <c r="D1" s="169"/>
      <c r="E1" s="169" t="str">
        <f>Accueil!A7</f>
        <v>AO/Cefap</v>
      </c>
      <c r="F1" s="169"/>
      <c r="G1" s="169"/>
      <c r="H1" s="169"/>
      <c r="I1" s="169"/>
      <c r="J1" s="169"/>
      <c r="K1" s="169"/>
      <c r="L1" s="169"/>
    </row>
    <row r="2" spans="1:12" s="3" customFormat="1" ht="17.100000000000001" customHeight="1" x14ac:dyDescent="0.25">
      <c r="B2" s="170" t="s">
        <v>25</v>
      </c>
      <c r="C2" s="170"/>
      <c r="D2" s="170"/>
      <c r="E2" s="170" t="s">
        <v>29</v>
      </c>
      <c r="F2" s="170"/>
      <c r="G2" s="170"/>
      <c r="H2" s="170"/>
      <c r="I2" s="170"/>
      <c r="J2" s="170"/>
      <c r="K2" s="170"/>
      <c r="L2" s="170"/>
    </row>
    <row r="3" spans="1:12" s="3" customFormat="1" ht="17.100000000000001" customHeight="1" thickBot="1" x14ac:dyDescent="0.3">
      <c r="E3" s="54"/>
      <c r="F3" s="54"/>
      <c r="G3" s="54"/>
      <c r="H3" s="54"/>
      <c r="I3" s="54"/>
      <c r="J3" s="54"/>
      <c r="K3" s="54"/>
      <c r="L3" s="54"/>
    </row>
    <row r="4" spans="1:12" s="3" customFormat="1" ht="17.100000000000001" customHeight="1" thickBot="1" x14ac:dyDescent="0.3">
      <c r="A4" s="53"/>
      <c r="B4" s="4" t="str">
        <f>"MATERIEL N°" &amp;$A$4</f>
        <v>MATERIEL N°</v>
      </c>
      <c r="C4" s="5" t="s">
        <v>11</v>
      </c>
      <c r="D4" s="5"/>
      <c r="E4" s="63" t="str">
        <f>"MATERIEL N°" &amp;$A$4</f>
        <v>MATERIEL N°</v>
      </c>
      <c r="F4" s="55" t="s">
        <v>11</v>
      </c>
      <c r="G4" s="184"/>
      <c r="H4" s="201"/>
      <c r="I4" s="201"/>
      <c r="J4" s="201"/>
      <c r="K4" s="201"/>
      <c r="L4" s="185"/>
    </row>
    <row r="5" spans="1:12" s="3" customFormat="1" ht="17.100000000000001" customHeight="1" x14ac:dyDescent="0.25">
      <c r="B5" s="5" t="s">
        <v>0</v>
      </c>
      <c r="C5" s="171" t="s">
        <v>23</v>
      </c>
      <c r="D5" s="171"/>
      <c r="E5" s="62" t="s">
        <v>0</v>
      </c>
      <c r="F5" s="164" t="str">
        <f>C5</f>
        <v>MFP LOCAL A3  COULEUR</v>
      </c>
      <c r="G5" s="165"/>
      <c r="H5" s="165"/>
      <c r="I5" s="165"/>
      <c r="J5" s="165"/>
      <c r="K5" s="165"/>
      <c r="L5" s="165"/>
    </row>
    <row r="6" spans="1:12" s="3" customFormat="1" ht="17.100000000000001" customHeight="1" x14ac:dyDescent="0.25">
      <c r="B6" s="5" t="s">
        <v>1</v>
      </c>
      <c r="C6" s="186"/>
      <c r="D6" s="187"/>
      <c r="E6" s="56"/>
      <c r="F6" s="56"/>
      <c r="G6" s="56"/>
      <c r="H6" s="54"/>
      <c r="I6" s="54"/>
      <c r="J6" s="54"/>
      <c r="K6" s="54"/>
      <c r="L6" s="54"/>
    </row>
    <row r="7" spans="1:12" s="3" customFormat="1" ht="17.100000000000001" customHeight="1" x14ac:dyDescent="0.25">
      <c r="E7" s="181" t="s">
        <v>93</v>
      </c>
      <c r="F7" s="182"/>
      <c r="G7" s="182"/>
      <c r="H7" s="182"/>
      <c r="I7" s="182"/>
      <c r="J7" s="182"/>
      <c r="K7" s="182"/>
      <c r="L7" s="183"/>
    </row>
    <row r="8" spans="1:12" s="3" customFormat="1" ht="17.100000000000001" customHeight="1" x14ac:dyDescent="0.25">
      <c r="B8" s="14" t="s">
        <v>9</v>
      </c>
      <c r="C8" s="48" t="s">
        <v>7</v>
      </c>
      <c r="D8" s="48" t="s">
        <v>8</v>
      </c>
      <c r="E8" s="175" t="s">
        <v>32</v>
      </c>
      <c r="F8" s="176"/>
      <c r="G8" s="60" t="s">
        <v>170</v>
      </c>
      <c r="H8" s="60" t="str">
        <f>Accueil!$C$13</f>
        <v>Achat</v>
      </c>
      <c r="I8" s="60" t="e">
        <f>Accueil!#REF!</f>
        <v>#REF!</v>
      </c>
      <c r="J8" s="60" t="e">
        <f>Accueil!#REF!</f>
        <v>#REF!</v>
      </c>
      <c r="K8" s="60" t="e">
        <f>Accueil!#REF!</f>
        <v>#REF!</v>
      </c>
      <c r="L8" s="60" t="str">
        <f>Accueil!$D$13</f>
        <v>LOA 20 Trimestres</v>
      </c>
    </row>
    <row r="9" spans="1:12" s="3" customFormat="1" ht="17.100000000000001" customHeight="1" x14ac:dyDescent="0.25">
      <c r="B9" s="15" t="s">
        <v>3</v>
      </c>
      <c r="C9" s="38">
        <v>25</v>
      </c>
      <c r="D9" s="38"/>
      <c r="E9" s="161" t="str">
        <f>"Matériel n°" &amp;$A$4</f>
        <v>Matériel n°</v>
      </c>
      <c r="F9" s="163"/>
      <c r="G9" s="102"/>
      <c r="H9" s="99"/>
      <c r="I9" s="102"/>
      <c r="J9" s="102"/>
      <c r="K9" s="102"/>
      <c r="L9" s="102"/>
    </row>
    <row r="10" spans="1:12" s="3" customFormat="1" ht="17.100000000000001" customHeight="1" x14ac:dyDescent="0.25">
      <c r="B10" s="5" t="s">
        <v>18</v>
      </c>
      <c r="C10" s="38">
        <v>25</v>
      </c>
      <c r="D10" s="38"/>
      <c r="E10" s="161" t="s">
        <v>33</v>
      </c>
      <c r="F10" s="163"/>
      <c r="G10" s="102"/>
      <c r="H10" s="99"/>
      <c r="I10" s="102"/>
      <c r="J10" s="102"/>
      <c r="K10" s="102"/>
      <c r="L10" s="102"/>
    </row>
    <row r="11" spans="1:12" s="3" customFormat="1" ht="17.100000000000001" customHeight="1" x14ac:dyDescent="0.25">
      <c r="B11" s="5" t="s">
        <v>21</v>
      </c>
      <c r="C11" s="38">
        <v>25</v>
      </c>
      <c r="D11" s="38"/>
      <c r="E11" s="161" t="s">
        <v>82</v>
      </c>
      <c r="F11" s="163"/>
      <c r="G11" s="102"/>
      <c r="H11" s="99"/>
      <c r="I11" s="102"/>
      <c r="J11" s="102"/>
      <c r="K11" s="102"/>
      <c r="L11" s="102"/>
    </row>
    <row r="12" spans="1:12" s="3" customFormat="1" ht="17.100000000000001" customHeight="1" x14ac:dyDescent="0.25">
      <c r="B12" s="5" t="s">
        <v>20</v>
      </c>
      <c r="C12" s="38">
        <v>512</v>
      </c>
      <c r="D12" s="38"/>
      <c r="E12" s="161" t="s">
        <v>90</v>
      </c>
      <c r="F12" s="163"/>
      <c r="G12" s="102"/>
      <c r="H12" s="99"/>
      <c r="I12" s="102"/>
      <c r="J12" s="102"/>
      <c r="K12" s="102"/>
      <c r="L12" s="102"/>
    </row>
    <row r="13" spans="1:12" s="3" customFormat="1" ht="17.100000000000001" customHeight="1" x14ac:dyDescent="0.25">
      <c r="B13" s="5" t="s">
        <v>74</v>
      </c>
      <c r="C13" s="38">
        <v>250</v>
      </c>
      <c r="D13" s="38"/>
      <c r="E13" s="161" t="s">
        <v>123</v>
      </c>
      <c r="F13" s="163"/>
      <c r="G13" s="102"/>
      <c r="H13" s="99"/>
      <c r="I13" s="102"/>
      <c r="J13" s="102"/>
      <c r="K13" s="102"/>
      <c r="L13" s="102"/>
    </row>
    <row r="14" spans="1:12" s="3" customFormat="1" ht="17.100000000000001" customHeight="1" x14ac:dyDescent="0.25">
      <c r="B14" s="5" t="s">
        <v>4</v>
      </c>
      <c r="C14" s="38">
        <v>50</v>
      </c>
      <c r="D14" s="38"/>
      <c r="E14" s="105"/>
      <c r="F14" s="105"/>
      <c r="G14" s="105"/>
      <c r="H14" s="105"/>
      <c r="I14" s="105"/>
      <c r="J14" s="105"/>
      <c r="K14" s="105"/>
      <c r="L14" s="105"/>
    </row>
    <row r="15" spans="1:12" s="3" customFormat="1" ht="17.100000000000001" customHeight="1" x14ac:dyDescent="0.25">
      <c r="B15" s="5" t="s">
        <v>5</v>
      </c>
      <c r="C15" s="38">
        <v>550</v>
      </c>
      <c r="D15" s="38"/>
      <c r="E15" s="174" t="s">
        <v>94</v>
      </c>
      <c r="F15" s="174"/>
      <c r="G15" s="174"/>
      <c r="H15" s="174"/>
      <c r="I15" s="174"/>
      <c r="J15" s="174"/>
      <c r="K15" s="174"/>
      <c r="L15" s="174"/>
    </row>
    <row r="16" spans="1:12" s="3" customFormat="1" ht="17.100000000000001" customHeight="1" x14ac:dyDescent="0.25">
      <c r="E16" s="60" t="s">
        <v>34</v>
      </c>
      <c r="F16" s="60" t="s">
        <v>35</v>
      </c>
      <c r="G16" s="60" t="s">
        <v>170</v>
      </c>
      <c r="H16" s="60" t="str">
        <f>Accueil!$C$13</f>
        <v>Achat</v>
      </c>
      <c r="I16" s="60" t="e">
        <f>Accueil!#REF!</f>
        <v>#REF!</v>
      </c>
      <c r="J16" s="60" t="e">
        <f>Accueil!#REF!</f>
        <v>#REF!</v>
      </c>
      <c r="K16" s="60" t="e">
        <f>Accueil!#REF!</f>
        <v>#REF!</v>
      </c>
      <c r="L16" s="60" t="str">
        <f>Accueil!$D$13</f>
        <v>LOA 20 Trimestres</v>
      </c>
    </row>
    <row r="17" spans="1:12" s="3" customFormat="1" ht="17.100000000000001" customHeight="1" x14ac:dyDescent="0.25">
      <c r="B17" s="14" t="s">
        <v>6</v>
      </c>
      <c r="C17" s="97" t="s">
        <v>12</v>
      </c>
      <c r="D17" s="97" t="s">
        <v>8</v>
      </c>
      <c r="E17" s="99" t="str">
        <f>"Matériel n°" &amp;$A$4</f>
        <v>Matériel n°</v>
      </c>
      <c r="F17" s="102">
        <f>C6</f>
        <v>0</v>
      </c>
      <c r="G17" s="102"/>
      <c r="H17" s="102"/>
      <c r="I17" s="102"/>
      <c r="J17" s="102"/>
      <c r="K17" s="102"/>
      <c r="L17" s="102"/>
    </row>
    <row r="18" spans="1:12" s="3" customFormat="1" ht="17.100000000000001" customHeight="1" x14ac:dyDescent="0.25">
      <c r="B18" s="197" t="s">
        <v>98</v>
      </c>
      <c r="C18" s="199" t="s">
        <v>13</v>
      </c>
      <c r="D18" s="199"/>
      <c r="E18" s="99" t="s">
        <v>33</v>
      </c>
      <c r="F18" s="102"/>
      <c r="G18" s="102"/>
      <c r="H18" s="102"/>
      <c r="I18" s="102"/>
      <c r="J18" s="102"/>
      <c r="K18" s="102"/>
      <c r="L18" s="102"/>
    </row>
    <row r="19" spans="1:12" s="3" customFormat="1" ht="17.100000000000001" customHeight="1" x14ac:dyDescent="0.25">
      <c r="B19" s="198"/>
      <c r="C19" s="200"/>
      <c r="D19" s="200"/>
      <c r="E19" s="99" t="s">
        <v>82</v>
      </c>
      <c r="F19" s="102"/>
      <c r="G19" s="102"/>
      <c r="H19" s="102"/>
      <c r="I19" s="102"/>
      <c r="J19" s="102"/>
      <c r="K19" s="102"/>
      <c r="L19" s="102"/>
    </row>
    <row r="20" spans="1:12" s="3" customFormat="1" ht="17.100000000000001" customHeight="1" x14ac:dyDescent="0.25">
      <c r="B20" s="197" t="s">
        <v>153</v>
      </c>
      <c r="C20" s="199" t="s">
        <v>13</v>
      </c>
      <c r="D20" s="199"/>
      <c r="E20" s="99" t="s">
        <v>90</v>
      </c>
      <c r="F20" s="102"/>
      <c r="G20" s="102"/>
      <c r="H20" s="102"/>
      <c r="I20" s="102"/>
      <c r="J20" s="102"/>
      <c r="K20" s="102"/>
      <c r="L20" s="102"/>
    </row>
    <row r="21" spans="1:12" s="3" customFormat="1" ht="17.100000000000001" customHeight="1" x14ac:dyDescent="0.25">
      <c r="B21" s="198"/>
      <c r="C21" s="200"/>
      <c r="D21" s="200"/>
      <c r="E21" s="99" t="s">
        <v>123</v>
      </c>
      <c r="F21" s="102"/>
      <c r="G21" s="102"/>
      <c r="H21" s="102"/>
      <c r="I21" s="102"/>
      <c r="J21" s="102"/>
      <c r="K21" s="102"/>
      <c r="L21" s="102"/>
    </row>
    <row r="22" spans="1:12" s="3" customFormat="1" ht="17.100000000000001" customHeight="1" x14ac:dyDescent="0.25">
      <c r="E22" s="181" t="s">
        <v>37</v>
      </c>
      <c r="F22" s="183"/>
      <c r="G22" s="100"/>
      <c r="H22" s="58"/>
      <c r="I22" s="58"/>
      <c r="J22" s="58"/>
      <c r="K22" s="58"/>
      <c r="L22" s="58"/>
    </row>
    <row r="23" spans="1:12" s="3" customFormat="1" ht="17.100000000000001" customHeight="1" x14ac:dyDescent="0.25">
      <c r="B23" s="14" t="s">
        <v>10</v>
      </c>
      <c r="C23" s="48" t="s">
        <v>7</v>
      </c>
      <c r="D23" s="48" t="s">
        <v>8</v>
      </c>
      <c r="E23" s="181" t="str">
        <f>IF(Accueil!$C$12="Oui","SOMME DES LOYERS LOA 4 T","-")</f>
        <v>SOMME DES LOYERS LOA 4 T</v>
      </c>
      <c r="F23" s="183"/>
      <c r="G23" s="61"/>
      <c r="H23" s="102"/>
      <c r="I23" s="58"/>
      <c r="J23" s="58"/>
      <c r="K23" s="58"/>
      <c r="L23" s="58"/>
    </row>
    <row r="24" spans="1:12" s="3" customFormat="1" ht="17.100000000000001" customHeight="1" x14ac:dyDescent="0.25">
      <c r="A24" s="202" t="s">
        <v>14</v>
      </c>
      <c r="B24" s="55" t="s">
        <v>74</v>
      </c>
      <c r="C24" s="73">
        <v>250</v>
      </c>
      <c r="D24" s="38"/>
      <c r="E24" s="181" t="e">
        <f>IF(Accueil!#REF!="Oui","SOMME DES LOYERS LOA 8 T","-")</f>
        <v>#REF!</v>
      </c>
      <c r="F24" s="183"/>
      <c r="G24" s="61"/>
      <c r="H24" s="58"/>
      <c r="I24" s="102"/>
      <c r="J24" s="58"/>
      <c r="K24" s="58"/>
      <c r="L24" s="58"/>
    </row>
    <row r="25" spans="1:12" s="3" customFormat="1" ht="17.100000000000001" customHeight="1" x14ac:dyDescent="0.25">
      <c r="A25" s="203"/>
      <c r="B25" s="57" t="s">
        <v>15</v>
      </c>
      <c r="C25" s="73">
        <v>500</v>
      </c>
      <c r="D25" s="38"/>
      <c r="E25" s="181" t="e">
        <f>IF(Accueil!#REF!="Oui","SOMME DES LOYERS LOA 12 T","-")</f>
        <v>#REF!</v>
      </c>
      <c r="F25" s="183"/>
      <c r="G25" s="61"/>
      <c r="H25" s="58"/>
      <c r="I25" s="58"/>
      <c r="J25" s="102"/>
      <c r="K25" s="58"/>
      <c r="L25" s="58"/>
    </row>
    <row r="26" spans="1:12" s="3" customFormat="1" ht="17.100000000000001" customHeight="1" x14ac:dyDescent="0.25">
      <c r="A26" s="14" t="s">
        <v>80</v>
      </c>
      <c r="B26" s="5" t="s">
        <v>26</v>
      </c>
      <c r="C26" s="38" t="s">
        <v>13</v>
      </c>
      <c r="D26" s="38"/>
      <c r="E26" s="181" t="e">
        <f>IF(Accueil!#REF!="Oui","SOMME DES LOYERS LOA 16 T","-")</f>
        <v>#REF!</v>
      </c>
      <c r="F26" s="183"/>
      <c r="G26" s="61"/>
      <c r="H26" s="58"/>
      <c r="I26" s="58"/>
      <c r="J26" s="58"/>
      <c r="K26" s="59"/>
      <c r="L26" s="58"/>
    </row>
    <row r="27" spans="1:12" s="3" customFormat="1" ht="17.100000000000001" customHeight="1" x14ac:dyDescent="0.25">
      <c r="A27" s="14" t="s">
        <v>87</v>
      </c>
      <c r="B27" s="5" t="s">
        <v>79</v>
      </c>
      <c r="C27" s="38" t="s">
        <v>13</v>
      </c>
      <c r="D27" s="38"/>
      <c r="E27" s="181" t="str">
        <f>IF(Accueil!$D$12="Oui","SOMME DES LOYERS LOA 20 T","-")</f>
        <v>SOMME DES LOYERS LOA 20 T</v>
      </c>
      <c r="F27" s="183"/>
      <c r="G27" s="61"/>
      <c r="H27" s="58"/>
      <c r="I27" s="58"/>
      <c r="J27" s="58"/>
      <c r="K27" s="58"/>
      <c r="L27" s="99"/>
    </row>
    <row r="28" spans="1:12" s="3" customFormat="1" ht="17.100000000000001" customHeight="1" x14ac:dyDescent="0.25">
      <c r="A28" s="14" t="s">
        <v>122</v>
      </c>
      <c r="B28" s="5" t="s">
        <v>91</v>
      </c>
      <c r="C28" s="38" t="s">
        <v>81</v>
      </c>
      <c r="D28" s="38"/>
      <c r="E28" s="54"/>
      <c r="F28" s="54"/>
      <c r="G28" s="54"/>
      <c r="H28" s="54"/>
      <c r="I28" s="54"/>
      <c r="J28" s="54"/>
      <c r="K28" s="54"/>
      <c r="L28" s="54"/>
    </row>
    <row r="29" spans="1:12" s="3" customFormat="1" ht="17.100000000000001" customHeight="1" x14ac:dyDescent="0.25">
      <c r="E29" s="54"/>
      <c r="F29" s="54"/>
      <c r="G29" s="54"/>
      <c r="H29" s="54"/>
      <c r="I29" s="54"/>
      <c r="J29" s="54"/>
      <c r="K29" s="54"/>
      <c r="L29" s="54"/>
    </row>
    <row r="30" spans="1:12" s="3" customFormat="1" ht="17.100000000000001" customHeight="1" x14ac:dyDescent="0.25">
      <c r="B30" s="188" t="s">
        <v>28</v>
      </c>
      <c r="C30" s="204"/>
      <c r="D30" s="205"/>
      <c r="E30" s="54"/>
      <c r="F30" s="54"/>
      <c r="G30" s="54"/>
      <c r="H30" s="54"/>
      <c r="I30" s="54"/>
      <c r="J30" s="54"/>
      <c r="K30" s="54"/>
      <c r="L30" s="54"/>
    </row>
    <row r="31" spans="1:12" s="3" customFormat="1" ht="17.100000000000001" customHeight="1" x14ac:dyDescent="0.25">
      <c r="B31" s="206"/>
      <c r="C31" s="207"/>
      <c r="D31" s="208"/>
      <c r="E31" s="54"/>
      <c r="F31" s="54"/>
      <c r="G31" s="54"/>
      <c r="H31" s="54"/>
      <c r="I31" s="54"/>
      <c r="J31" s="54"/>
      <c r="K31" s="54"/>
      <c r="L31" s="54"/>
    </row>
    <row r="32" spans="1:12" s="3" customFormat="1" ht="17.100000000000001" customHeight="1" x14ac:dyDescent="0.25">
      <c r="B32" s="209"/>
      <c r="C32" s="210"/>
      <c r="D32" s="211"/>
      <c r="E32" s="54"/>
      <c r="F32" s="54"/>
      <c r="G32" s="54"/>
      <c r="H32" s="54"/>
      <c r="I32" s="54"/>
      <c r="J32" s="54"/>
      <c r="K32" s="54"/>
      <c r="L32" s="54"/>
    </row>
  </sheetData>
  <mergeCells count="30">
    <mergeCell ref="B1:D1"/>
    <mergeCell ref="B2:D2"/>
    <mergeCell ref="E10:F10"/>
    <mergeCell ref="E11:F11"/>
    <mergeCell ref="A24:A25"/>
    <mergeCell ref="E1:L1"/>
    <mergeCell ref="E2:L2"/>
    <mergeCell ref="G4:L4"/>
    <mergeCell ref="B18:B19"/>
    <mergeCell ref="C18:C19"/>
    <mergeCell ref="D18:D19"/>
    <mergeCell ref="B20:B21"/>
    <mergeCell ref="C20:C21"/>
    <mergeCell ref="D20:D21"/>
    <mergeCell ref="B30:D32"/>
    <mergeCell ref="C5:D5"/>
    <mergeCell ref="C6:D6"/>
    <mergeCell ref="E27:F27"/>
    <mergeCell ref="E24:F24"/>
    <mergeCell ref="E25:F25"/>
    <mergeCell ref="E26:F26"/>
    <mergeCell ref="F5:L5"/>
    <mergeCell ref="E7:L7"/>
    <mergeCell ref="E15:L15"/>
    <mergeCell ref="E12:F12"/>
    <mergeCell ref="E13:F13"/>
    <mergeCell ref="E22:F22"/>
    <mergeCell ref="E23:F23"/>
    <mergeCell ref="E8:F8"/>
    <mergeCell ref="E9:F9"/>
  </mergeCells>
  <pageMargins left="0.43307086614173229" right="0.23622047244094488" top="0.39370078740157483" bottom="0.39370078740157483" header="0.31496062992125984" footer="0.31496062992125984"/>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499984740745262"/>
  </sheetPr>
  <dimension ref="A1:H32"/>
  <sheetViews>
    <sheetView view="pageLayout" topLeftCell="A10" zoomScaleNormal="100" workbookViewId="0">
      <selection activeCell="E15" sqref="E15"/>
    </sheetView>
  </sheetViews>
  <sheetFormatPr baseColWidth="10" defaultRowHeight="15" x14ac:dyDescent="0.25"/>
  <cols>
    <col min="1" max="1" width="4.140625" bestFit="1" customWidth="1"/>
    <col min="2" max="2" width="40.42578125" customWidth="1"/>
    <col min="3" max="3" width="14.85546875" bestFit="1" customWidth="1"/>
    <col min="4" max="4" width="80.7109375" customWidth="1"/>
    <col min="5" max="5" width="12.28515625" bestFit="1" customWidth="1"/>
    <col min="6" max="6" width="14" customWidth="1"/>
    <col min="7" max="7" width="19.5703125" customWidth="1"/>
    <col min="8" max="8" width="17.7109375" customWidth="1"/>
  </cols>
  <sheetData>
    <row r="1" spans="1:8" s="3" customFormat="1" ht="17.100000000000001" customHeight="1" x14ac:dyDescent="0.25">
      <c r="B1" s="169" t="str">
        <f>Accueil!A7</f>
        <v>AO/Cefap</v>
      </c>
      <c r="C1" s="169"/>
      <c r="D1" s="169"/>
      <c r="E1" s="169" t="str">
        <f>Accueil!A7</f>
        <v>AO/Cefap</v>
      </c>
      <c r="F1" s="169"/>
      <c r="G1" s="169"/>
      <c r="H1" s="169"/>
    </row>
    <row r="2" spans="1:8" s="3" customFormat="1" ht="17.100000000000001" customHeight="1" x14ac:dyDescent="0.25">
      <c r="B2" s="170" t="s">
        <v>25</v>
      </c>
      <c r="C2" s="170"/>
      <c r="D2" s="170"/>
      <c r="E2" s="170" t="s">
        <v>29</v>
      </c>
      <c r="F2" s="170"/>
      <c r="G2" s="170"/>
      <c r="H2" s="170"/>
    </row>
    <row r="3" spans="1:8" s="3" customFormat="1" ht="17.100000000000001" customHeight="1" thickBot="1" x14ac:dyDescent="0.3">
      <c r="E3" s="54"/>
      <c r="F3" s="54"/>
      <c r="G3" s="54"/>
      <c r="H3" s="54"/>
    </row>
    <row r="4" spans="1:8" s="3" customFormat="1" ht="17.100000000000001" customHeight="1" thickBot="1" x14ac:dyDescent="0.3">
      <c r="A4" s="53">
        <v>1</v>
      </c>
      <c r="B4" s="4" t="s">
        <v>199</v>
      </c>
      <c r="C4" s="5" t="s">
        <v>11</v>
      </c>
      <c r="D4" s="5"/>
      <c r="E4" s="63" t="str">
        <f>B4</f>
        <v>MATERIEL N° 1</v>
      </c>
      <c r="F4" s="55" t="s">
        <v>11</v>
      </c>
      <c r="G4" s="184"/>
      <c r="H4" s="185"/>
    </row>
    <row r="5" spans="1:8" s="3" customFormat="1" ht="17.100000000000001" customHeight="1" x14ac:dyDescent="0.25">
      <c r="B5" s="5" t="s">
        <v>0</v>
      </c>
      <c r="C5" s="171" t="s">
        <v>164</v>
      </c>
      <c r="D5" s="171"/>
      <c r="E5" s="62" t="s">
        <v>0</v>
      </c>
      <c r="F5" s="164" t="str">
        <f>C5</f>
        <v>MFP DEPARTEMENTAL A3 N&amp;B 35ppm</v>
      </c>
      <c r="G5" s="165"/>
      <c r="H5" s="165"/>
    </row>
    <row r="6" spans="1:8" s="3" customFormat="1" ht="17.100000000000001" customHeight="1" x14ac:dyDescent="0.25">
      <c r="B6" s="5" t="s">
        <v>1</v>
      </c>
      <c r="C6" s="186">
        <v>1</v>
      </c>
      <c r="D6" s="187"/>
      <c r="E6" s="56"/>
      <c r="F6" s="56"/>
      <c r="G6" s="56"/>
      <c r="H6" s="54"/>
    </row>
    <row r="7" spans="1:8" s="3" customFormat="1" ht="17.100000000000001" customHeight="1" x14ac:dyDescent="0.25">
      <c r="E7" s="181" t="s">
        <v>93</v>
      </c>
      <c r="F7" s="182"/>
      <c r="G7" s="182"/>
      <c r="H7" s="183"/>
    </row>
    <row r="8" spans="1:8" s="3" customFormat="1" ht="17.100000000000001" customHeight="1" x14ac:dyDescent="0.25">
      <c r="B8" s="14" t="s">
        <v>9</v>
      </c>
      <c r="C8" s="23" t="s">
        <v>7</v>
      </c>
      <c r="D8" s="23" t="s">
        <v>8</v>
      </c>
      <c r="E8" s="175" t="s">
        <v>32</v>
      </c>
      <c r="F8" s="176"/>
      <c r="G8" s="60" t="s">
        <v>170</v>
      </c>
      <c r="H8" s="60" t="str">
        <f>Accueil!$D$13</f>
        <v>LOA 20 Trimestres</v>
      </c>
    </row>
    <row r="9" spans="1:8" s="3" customFormat="1" ht="17.100000000000001" customHeight="1" x14ac:dyDescent="0.25">
      <c r="B9" s="15" t="s">
        <v>3</v>
      </c>
      <c r="C9" s="140" t="s">
        <v>183</v>
      </c>
      <c r="D9" s="12"/>
      <c r="E9" s="161" t="str">
        <f>E4</f>
        <v>MATERIEL N° 1</v>
      </c>
      <c r="F9" s="163"/>
      <c r="G9" s="102"/>
      <c r="H9" s="102"/>
    </row>
    <row r="10" spans="1:8" s="3" customFormat="1" ht="17.100000000000001" customHeight="1" x14ac:dyDescent="0.25">
      <c r="B10" s="5" t="s">
        <v>21</v>
      </c>
      <c r="C10" s="140" t="s">
        <v>183</v>
      </c>
      <c r="D10" s="12"/>
      <c r="E10" s="161" t="s">
        <v>33</v>
      </c>
      <c r="F10" s="163"/>
      <c r="G10" s="102"/>
      <c r="H10" s="102"/>
    </row>
    <row r="11" spans="1:8" s="3" customFormat="1" ht="17.100000000000001" customHeight="1" x14ac:dyDescent="0.25">
      <c r="B11" s="55" t="s">
        <v>188</v>
      </c>
      <c r="C11" s="12">
        <v>50</v>
      </c>
      <c r="D11" s="12"/>
      <c r="E11" s="105"/>
      <c r="F11" s="105"/>
      <c r="G11" s="105"/>
      <c r="H11" s="105"/>
    </row>
    <row r="12" spans="1:8" s="3" customFormat="1" ht="17.100000000000001" customHeight="1" x14ac:dyDescent="0.25">
      <c r="B12" s="5" t="s">
        <v>74</v>
      </c>
      <c r="C12" s="12">
        <v>500</v>
      </c>
      <c r="D12" s="12"/>
      <c r="E12" s="174" t="s">
        <v>94</v>
      </c>
      <c r="F12" s="174"/>
      <c r="G12" s="174"/>
      <c r="H12" s="174"/>
    </row>
    <row r="13" spans="1:8" s="3" customFormat="1" ht="17.100000000000001" customHeight="1" x14ac:dyDescent="0.25">
      <c r="B13" s="5" t="s">
        <v>4</v>
      </c>
      <c r="C13" s="12">
        <v>100</v>
      </c>
      <c r="D13" s="12"/>
      <c r="E13" s="60" t="s">
        <v>34</v>
      </c>
      <c r="F13" s="60" t="s">
        <v>35</v>
      </c>
      <c r="G13" s="60" t="s">
        <v>170</v>
      </c>
      <c r="H13" s="60" t="str">
        <f>Accueil!$D$13</f>
        <v>LOA 20 Trimestres</v>
      </c>
    </row>
    <row r="14" spans="1:8" s="3" customFormat="1" ht="17.100000000000001" customHeight="1" x14ac:dyDescent="0.25">
      <c r="B14" s="5" t="s">
        <v>5</v>
      </c>
      <c r="C14" s="12">
        <v>1100</v>
      </c>
      <c r="D14" s="12"/>
      <c r="E14" s="99" t="str">
        <f>E4</f>
        <v>MATERIEL N° 1</v>
      </c>
      <c r="F14" s="102">
        <f>C6</f>
        <v>1</v>
      </c>
      <c r="G14" s="102"/>
      <c r="H14" s="102"/>
    </row>
    <row r="15" spans="1:8" s="3" customFormat="1" ht="17.100000000000001" customHeight="1" x14ac:dyDescent="0.25">
      <c r="E15" s="99" t="s">
        <v>33</v>
      </c>
      <c r="F15" s="102"/>
      <c r="G15" s="102"/>
      <c r="H15" s="102"/>
    </row>
    <row r="16" spans="1:8" s="3" customFormat="1" ht="17.100000000000001" customHeight="1" x14ac:dyDescent="0.25">
      <c r="B16" s="14" t="s">
        <v>6</v>
      </c>
      <c r="C16" s="97" t="s">
        <v>12</v>
      </c>
      <c r="D16" s="97" t="s">
        <v>8</v>
      </c>
      <c r="E16" s="181" t="s">
        <v>37</v>
      </c>
      <c r="F16" s="183"/>
      <c r="G16" s="100"/>
      <c r="H16" s="58"/>
    </row>
    <row r="17" spans="1:8" s="3" customFormat="1" ht="17.100000000000001" customHeight="1" x14ac:dyDescent="0.25">
      <c r="B17" s="197" t="s">
        <v>98</v>
      </c>
      <c r="C17" s="199" t="s">
        <v>13</v>
      </c>
      <c r="D17" s="199"/>
      <c r="E17" s="181" t="str">
        <f>IF(Accueil!$D$12="Oui","SOMME DES LOYERS LOA 20 T","-")</f>
        <v>SOMME DES LOYERS LOA 20 T</v>
      </c>
      <c r="F17" s="183"/>
      <c r="G17" s="61"/>
      <c r="H17" s="99"/>
    </row>
    <row r="18" spans="1:8" s="3" customFormat="1" ht="17.100000000000001" customHeight="1" x14ac:dyDescent="0.25">
      <c r="B18" s="198"/>
      <c r="C18" s="200"/>
      <c r="D18" s="200"/>
      <c r="E18" s="54"/>
      <c r="F18" s="54"/>
      <c r="G18" s="54"/>
      <c r="H18" s="54"/>
    </row>
    <row r="19" spans="1:8" s="3" customFormat="1" ht="17.100000000000001" customHeight="1" x14ac:dyDescent="0.25">
      <c r="B19" s="197" t="s">
        <v>153</v>
      </c>
      <c r="C19" s="199" t="s">
        <v>13</v>
      </c>
      <c r="D19" s="199"/>
      <c r="E19" s="54"/>
      <c r="F19" s="54"/>
      <c r="G19" s="54"/>
      <c r="H19" s="54"/>
    </row>
    <row r="20" spans="1:8" s="3" customFormat="1" ht="17.100000000000001" customHeight="1" x14ac:dyDescent="0.25">
      <c r="B20" s="198"/>
      <c r="C20" s="200"/>
      <c r="D20" s="200"/>
      <c r="E20" s="54"/>
      <c r="F20" s="54"/>
      <c r="G20" s="54"/>
      <c r="H20" s="54"/>
    </row>
    <row r="21" spans="1:8" s="3" customFormat="1" ht="17.100000000000001" customHeight="1" x14ac:dyDescent="0.25">
      <c r="E21" s="54"/>
      <c r="F21" s="54"/>
      <c r="G21" s="54"/>
      <c r="H21" s="54"/>
    </row>
    <row r="22" spans="1:8" s="3" customFormat="1" ht="17.100000000000001" customHeight="1" x14ac:dyDescent="0.25">
      <c r="B22" s="14" t="s">
        <v>10</v>
      </c>
      <c r="C22" s="23" t="s">
        <v>7</v>
      </c>
      <c r="D22" s="23" t="s">
        <v>8</v>
      </c>
      <c r="E22" s="54"/>
      <c r="F22" s="54"/>
      <c r="G22" s="54"/>
      <c r="H22" s="54"/>
    </row>
    <row r="23" spans="1:8" s="3" customFormat="1" ht="17.100000000000001" customHeight="1" x14ac:dyDescent="0.25">
      <c r="A23" s="137" t="s">
        <v>16</v>
      </c>
      <c r="B23" s="55" t="s">
        <v>201</v>
      </c>
      <c r="C23" s="140">
        <v>2000</v>
      </c>
      <c r="D23" s="38"/>
      <c r="E23"/>
      <c r="F23"/>
      <c r="G23"/>
      <c r="H23"/>
    </row>
    <row r="24" spans="1:8" s="3" customFormat="1" ht="17.100000000000001" customHeight="1" x14ac:dyDescent="0.25">
      <c r="E24"/>
      <c r="F24"/>
      <c r="G24"/>
      <c r="H24"/>
    </row>
    <row r="25" spans="1:8" s="3" customFormat="1" ht="17.100000000000001" customHeight="1" x14ac:dyDescent="0.25">
      <c r="E25"/>
      <c r="F25"/>
      <c r="G25"/>
      <c r="H25"/>
    </row>
    <row r="26" spans="1:8" s="3" customFormat="1" ht="17.100000000000001" customHeight="1" x14ac:dyDescent="0.25">
      <c r="B26" s="188" t="s">
        <v>198</v>
      </c>
      <c r="C26" s="204"/>
      <c r="D26" s="205"/>
      <c r="E26"/>
      <c r="F26"/>
      <c r="G26"/>
      <c r="H26"/>
    </row>
    <row r="27" spans="1:8" s="3" customFormat="1" ht="17.100000000000001" customHeight="1" x14ac:dyDescent="0.25">
      <c r="B27" s="206"/>
      <c r="C27" s="207"/>
      <c r="D27" s="208"/>
      <c r="E27"/>
      <c r="F27"/>
      <c r="G27"/>
      <c r="H27"/>
    </row>
    <row r="28" spans="1:8" s="3" customFormat="1" ht="17.100000000000001" customHeight="1" x14ac:dyDescent="0.25">
      <c r="B28" s="206"/>
      <c r="C28" s="207"/>
      <c r="D28" s="208"/>
      <c r="E28"/>
      <c r="F28"/>
      <c r="G28"/>
      <c r="H28"/>
    </row>
    <row r="29" spans="1:8" s="3" customFormat="1" ht="17.100000000000001" customHeight="1" x14ac:dyDescent="0.25">
      <c r="B29" s="209"/>
      <c r="C29" s="210"/>
      <c r="D29" s="211"/>
      <c r="E29"/>
      <c r="F29"/>
      <c r="G29"/>
      <c r="H29"/>
    </row>
    <row r="30" spans="1:8" s="3" customFormat="1" ht="17.100000000000001" customHeight="1" x14ac:dyDescent="0.25">
      <c r="A30"/>
      <c r="B30"/>
      <c r="C30"/>
      <c r="D30"/>
      <c r="E30"/>
      <c r="F30"/>
      <c r="G30"/>
      <c r="H30"/>
    </row>
    <row r="31" spans="1:8" s="3" customFormat="1" ht="17.100000000000001" customHeight="1" x14ac:dyDescent="0.25">
      <c r="A31"/>
      <c r="B31"/>
      <c r="C31"/>
      <c r="D31"/>
      <c r="E31"/>
      <c r="F31"/>
      <c r="G31"/>
      <c r="H31"/>
    </row>
    <row r="32" spans="1:8" s="3" customFormat="1" ht="17.100000000000001" customHeight="1" x14ac:dyDescent="0.25">
      <c r="A32"/>
      <c r="B32"/>
      <c r="C32"/>
      <c r="D32"/>
      <c r="E32"/>
      <c r="F32"/>
      <c r="G32"/>
      <c r="H32"/>
    </row>
  </sheetData>
  <mergeCells count="22">
    <mergeCell ref="D19:D20"/>
    <mergeCell ref="B26:D29"/>
    <mergeCell ref="C5:D5"/>
    <mergeCell ref="C6:D6"/>
    <mergeCell ref="E16:F16"/>
    <mergeCell ref="E12:H12"/>
    <mergeCell ref="E17:F17"/>
    <mergeCell ref="B17:B18"/>
    <mergeCell ref="C17:C18"/>
    <mergeCell ref="D17:D18"/>
    <mergeCell ref="B19:B20"/>
    <mergeCell ref="C19:C20"/>
    <mergeCell ref="B1:D1"/>
    <mergeCell ref="B2:D2"/>
    <mergeCell ref="E8:F8"/>
    <mergeCell ref="E9:F9"/>
    <mergeCell ref="E10:F10"/>
    <mergeCell ref="E1:H1"/>
    <mergeCell ref="E2:H2"/>
    <mergeCell ref="G4:H4"/>
    <mergeCell ref="F5:H5"/>
    <mergeCell ref="E7:H7"/>
  </mergeCells>
  <pageMargins left="0.43307086614173229" right="0.23622047244094488" top="0.39370078740157483" bottom="0.39370078740157483" header="0.31496062992125984" footer="0.31496062992125984"/>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499984740745262"/>
  </sheetPr>
  <dimension ref="A1:H30"/>
  <sheetViews>
    <sheetView tabSelected="1" view="pageLayout" topLeftCell="E9" zoomScaleNormal="100" workbookViewId="0">
      <selection activeCell="G20" sqref="G20"/>
    </sheetView>
  </sheetViews>
  <sheetFormatPr baseColWidth="10" defaultColWidth="11.42578125" defaultRowHeight="15" x14ac:dyDescent="0.25"/>
  <cols>
    <col min="1" max="1" width="4.140625" bestFit="1" customWidth="1"/>
    <col min="2" max="2" width="40.42578125" customWidth="1"/>
    <col min="3" max="3" width="14.85546875" bestFit="1" customWidth="1"/>
    <col min="4" max="4" width="80.7109375" customWidth="1"/>
    <col min="5" max="5" width="13.28515625" bestFit="1" customWidth="1"/>
    <col min="6" max="6" width="11.140625" bestFit="1" customWidth="1"/>
    <col min="7" max="8" width="50.140625" customWidth="1"/>
  </cols>
  <sheetData>
    <row r="1" spans="1:8" s="3" customFormat="1" ht="17.100000000000001" customHeight="1" x14ac:dyDescent="0.25">
      <c r="B1" s="169" t="str">
        <f>Accueil!A7</f>
        <v>AO/Cefap</v>
      </c>
      <c r="C1" s="169"/>
      <c r="D1" s="169"/>
      <c r="E1" s="169" t="str">
        <f>Accueil!A7</f>
        <v>AO/Cefap</v>
      </c>
      <c r="F1" s="169"/>
      <c r="G1" s="169"/>
      <c r="H1" s="169"/>
    </row>
    <row r="2" spans="1:8" s="3" customFormat="1" ht="17.100000000000001" customHeight="1" x14ac:dyDescent="0.25">
      <c r="B2" s="170" t="s">
        <v>25</v>
      </c>
      <c r="C2" s="170"/>
      <c r="D2" s="170"/>
      <c r="E2" s="170" t="s">
        <v>29</v>
      </c>
      <c r="F2" s="170"/>
      <c r="G2" s="170"/>
      <c r="H2" s="170"/>
    </row>
    <row r="3" spans="1:8" s="3" customFormat="1" ht="17.100000000000001" customHeight="1" thickBot="1" x14ac:dyDescent="0.3">
      <c r="E3" s="54"/>
      <c r="F3" s="54"/>
      <c r="G3" s="54"/>
      <c r="H3" s="54"/>
    </row>
    <row r="4" spans="1:8" s="3" customFormat="1" ht="17.100000000000001" customHeight="1" thickBot="1" x14ac:dyDescent="0.3">
      <c r="A4" s="53">
        <v>2</v>
      </c>
      <c r="B4" s="4" t="s">
        <v>200</v>
      </c>
      <c r="C4" s="5" t="s">
        <v>11</v>
      </c>
      <c r="D4" s="5"/>
      <c r="E4" s="63" t="str">
        <f>B4</f>
        <v>MATERIEL N° 2</v>
      </c>
      <c r="F4" s="55" t="s">
        <v>11</v>
      </c>
      <c r="G4" s="184"/>
      <c r="H4" s="185"/>
    </row>
    <row r="5" spans="1:8" s="3" customFormat="1" ht="17.100000000000001" customHeight="1" x14ac:dyDescent="0.25">
      <c r="B5" s="5" t="s">
        <v>0</v>
      </c>
      <c r="C5" s="171" t="s">
        <v>165</v>
      </c>
      <c r="D5" s="171"/>
      <c r="E5" s="62" t="s">
        <v>0</v>
      </c>
      <c r="F5" s="164" t="str">
        <f>C5</f>
        <v>MFP DEPARTEMENTAL A3  COULEUR 35ppm</v>
      </c>
      <c r="G5" s="165"/>
      <c r="H5" s="165"/>
    </row>
    <row r="6" spans="1:8" s="3" customFormat="1" ht="17.100000000000001" customHeight="1" x14ac:dyDescent="0.25">
      <c r="B6" s="5" t="s">
        <v>1</v>
      </c>
      <c r="C6" s="186">
        <v>2</v>
      </c>
      <c r="D6" s="187"/>
      <c r="E6" s="56"/>
      <c r="F6" s="56"/>
      <c r="G6" s="56"/>
      <c r="H6" s="54"/>
    </row>
    <row r="7" spans="1:8" s="3" customFormat="1" ht="17.100000000000001" customHeight="1" x14ac:dyDescent="0.25">
      <c r="E7" s="181" t="s">
        <v>93</v>
      </c>
      <c r="F7" s="182"/>
      <c r="G7" s="182"/>
      <c r="H7" s="183"/>
    </row>
    <row r="8" spans="1:8" s="3" customFormat="1" ht="17.100000000000001" customHeight="1" x14ac:dyDescent="0.25">
      <c r="B8" s="14" t="s">
        <v>9</v>
      </c>
      <c r="C8" s="48" t="s">
        <v>7</v>
      </c>
      <c r="D8" s="48" t="s">
        <v>8</v>
      </c>
      <c r="E8" s="175" t="s">
        <v>32</v>
      </c>
      <c r="F8" s="176"/>
      <c r="G8" s="60" t="s">
        <v>170</v>
      </c>
      <c r="H8" s="60" t="str">
        <f>Accueil!$D$13</f>
        <v>LOA 20 Trimestres</v>
      </c>
    </row>
    <row r="9" spans="1:8" s="3" customFormat="1" ht="17.100000000000001" customHeight="1" x14ac:dyDescent="0.25">
      <c r="B9" s="15" t="s">
        <v>3</v>
      </c>
      <c r="C9" s="123" t="s">
        <v>183</v>
      </c>
      <c r="D9" s="38"/>
      <c r="E9" s="161" t="str">
        <f>"Matériel n°" &amp;$A$4</f>
        <v>Matériel n°2</v>
      </c>
      <c r="F9" s="163"/>
      <c r="G9" s="102"/>
      <c r="H9" s="102"/>
    </row>
    <row r="10" spans="1:8" s="3" customFormat="1" ht="17.100000000000001" customHeight="1" x14ac:dyDescent="0.25">
      <c r="B10" s="5" t="s">
        <v>18</v>
      </c>
      <c r="C10" s="123" t="s">
        <v>183</v>
      </c>
      <c r="D10" s="38"/>
      <c r="E10" s="161" t="s">
        <v>38</v>
      </c>
      <c r="F10" s="163"/>
      <c r="G10" s="102"/>
      <c r="H10" s="102"/>
    </row>
    <row r="11" spans="1:8" s="3" customFormat="1" ht="17.100000000000001" customHeight="1" x14ac:dyDescent="0.25">
      <c r="B11" s="5" t="s">
        <v>21</v>
      </c>
      <c r="C11" s="123" t="s">
        <v>183</v>
      </c>
      <c r="D11" s="38"/>
      <c r="E11" s="161" t="s">
        <v>82</v>
      </c>
      <c r="F11" s="163"/>
      <c r="G11" s="102"/>
      <c r="H11" s="102"/>
    </row>
    <row r="12" spans="1:8" s="3" customFormat="1" ht="17.100000000000001" customHeight="1" x14ac:dyDescent="0.25">
      <c r="B12" s="5" t="s">
        <v>188</v>
      </c>
      <c r="C12" s="38">
        <v>50</v>
      </c>
      <c r="D12" s="38"/>
      <c r="E12" s="105"/>
      <c r="F12" s="105"/>
      <c r="G12" s="105"/>
      <c r="H12" s="105"/>
    </row>
    <row r="13" spans="1:8" s="3" customFormat="1" ht="17.100000000000001" customHeight="1" x14ac:dyDescent="0.25">
      <c r="B13" s="5" t="s">
        <v>74</v>
      </c>
      <c r="C13" s="38">
        <v>500</v>
      </c>
      <c r="D13" s="38"/>
      <c r="E13" s="174" t="s">
        <v>94</v>
      </c>
      <c r="F13" s="174"/>
      <c r="G13" s="174"/>
      <c r="H13" s="174"/>
    </row>
    <row r="14" spans="1:8" s="3" customFormat="1" ht="17.100000000000001" customHeight="1" x14ac:dyDescent="0.25">
      <c r="B14" s="5" t="s">
        <v>4</v>
      </c>
      <c r="C14" s="38">
        <v>100</v>
      </c>
      <c r="D14" s="38"/>
      <c r="E14" s="60" t="s">
        <v>34</v>
      </c>
      <c r="F14" s="60" t="s">
        <v>35</v>
      </c>
      <c r="G14" s="60" t="s">
        <v>170</v>
      </c>
      <c r="H14" s="60" t="str">
        <f>Accueil!$D$13</f>
        <v>LOA 20 Trimestres</v>
      </c>
    </row>
    <row r="15" spans="1:8" s="3" customFormat="1" ht="17.100000000000001" customHeight="1" x14ac:dyDescent="0.25">
      <c r="B15" s="5" t="s">
        <v>5</v>
      </c>
      <c r="C15" s="38">
        <v>1100</v>
      </c>
      <c r="D15" s="38"/>
      <c r="E15" s="99" t="str">
        <f>"Matériel n°" &amp;$A$4</f>
        <v>Matériel n°2</v>
      </c>
      <c r="F15" s="102">
        <f>C6</f>
        <v>2</v>
      </c>
      <c r="G15" s="102"/>
      <c r="H15" s="102"/>
    </row>
    <row r="16" spans="1:8" s="3" customFormat="1" ht="17.100000000000001" customHeight="1" x14ac:dyDescent="0.25">
      <c r="E16" s="99" t="s">
        <v>38</v>
      </c>
      <c r="F16" s="102">
        <v>2</v>
      </c>
      <c r="G16" s="102"/>
      <c r="H16" s="102"/>
    </row>
    <row r="17" spans="1:8" s="3" customFormat="1" ht="17.100000000000001" customHeight="1" x14ac:dyDescent="0.25">
      <c r="B17" s="14" t="s">
        <v>6</v>
      </c>
      <c r="C17" s="97" t="s">
        <v>12</v>
      </c>
      <c r="D17" s="97" t="s">
        <v>8</v>
      </c>
      <c r="E17" s="99" t="s">
        <v>82</v>
      </c>
      <c r="F17" s="102">
        <v>1</v>
      </c>
      <c r="G17" s="102"/>
      <c r="H17" s="102"/>
    </row>
    <row r="18" spans="1:8" s="3" customFormat="1" ht="17.100000000000001" customHeight="1" x14ac:dyDescent="0.25">
      <c r="B18" s="197" t="s">
        <v>98</v>
      </c>
      <c r="C18" s="199" t="s">
        <v>13</v>
      </c>
      <c r="D18" s="199"/>
      <c r="E18" s="177" t="s">
        <v>37</v>
      </c>
      <c r="F18" s="178"/>
      <c r="G18" s="100"/>
      <c r="H18" s="58"/>
    </row>
    <row r="19" spans="1:8" s="3" customFormat="1" ht="17.100000000000001" customHeight="1" x14ac:dyDescent="0.25">
      <c r="B19" s="198"/>
      <c r="C19" s="200"/>
      <c r="D19" s="200"/>
      <c r="E19" s="179"/>
      <c r="F19" s="180"/>
      <c r="G19" s="61"/>
      <c r="H19" s="99"/>
    </row>
    <row r="20" spans="1:8" s="3" customFormat="1" ht="17.100000000000001" customHeight="1" x14ac:dyDescent="0.25">
      <c r="B20" s="197" t="s">
        <v>153</v>
      </c>
      <c r="C20" s="199" t="s">
        <v>13</v>
      </c>
      <c r="D20" s="199"/>
      <c r="E20" s="54"/>
      <c r="F20" s="54"/>
      <c r="G20" s="54"/>
      <c r="H20" s="54"/>
    </row>
    <row r="21" spans="1:8" s="3" customFormat="1" ht="17.100000000000001" customHeight="1" x14ac:dyDescent="0.25">
      <c r="B21" s="198"/>
      <c r="C21" s="200"/>
      <c r="D21" s="200"/>
      <c r="E21" s="54"/>
      <c r="F21" s="54"/>
      <c r="G21" s="54"/>
      <c r="H21" s="54"/>
    </row>
    <row r="22" spans="1:8" s="3" customFormat="1" ht="17.100000000000001" customHeight="1" x14ac:dyDescent="0.25">
      <c r="E22" s="54"/>
      <c r="F22" s="54"/>
      <c r="G22" s="54"/>
      <c r="H22" s="54"/>
    </row>
    <row r="23" spans="1:8" s="3" customFormat="1" ht="17.100000000000001" customHeight="1" x14ac:dyDescent="0.25">
      <c r="B23" s="14" t="s">
        <v>10</v>
      </c>
      <c r="C23" s="48" t="s">
        <v>7</v>
      </c>
      <c r="D23" s="48" t="s">
        <v>8</v>
      </c>
      <c r="E23" s="54"/>
      <c r="F23" s="54"/>
      <c r="G23" s="54"/>
      <c r="H23" s="54"/>
    </row>
    <row r="24" spans="1:8" s="3" customFormat="1" ht="17.100000000000001" customHeight="1" x14ac:dyDescent="0.25">
      <c r="A24" s="137" t="s">
        <v>16</v>
      </c>
      <c r="B24" s="55" t="s">
        <v>201</v>
      </c>
      <c r="C24" s="73">
        <v>2000</v>
      </c>
      <c r="D24" s="38"/>
      <c r="E24"/>
      <c r="F24"/>
      <c r="G24"/>
      <c r="H24"/>
    </row>
    <row r="25" spans="1:8" s="3" customFormat="1" ht="17.100000000000001" customHeight="1" x14ac:dyDescent="0.25">
      <c r="A25" s="14" t="s">
        <v>80</v>
      </c>
      <c r="B25" s="5" t="s">
        <v>26</v>
      </c>
      <c r="C25" s="38" t="s">
        <v>13</v>
      </c>
      <c r="D25" s="38"/>
      <c r="E25"/>
      <c r="F25"/>
      <c r="G25"/>
      <c r="H25"/>
    </row>
    <row r="26" spans="1:8" s="3" customFormat="1" ht="17.100000000000001" customHeight="1" x14ac:dyDescent="0.25">
      <c r="E26"/>
      <c r="F26"/>
      <c r="G26"/>
      <c r="H26"/>
    </row>
    <row r="27" spans="1:8" s="3" customFormat="1" ht="17.100000000000001" customHeight="1" x14ac:dyDescent="0.25">
      <c r="B27" s="188" t="s">
        <v>202</v>
      </c>
      <c r="C27" s="204"/>
      <c r="D27" s="205"/>
      <c r="E27"/>
      <c r="F27"/>
      <c r="G27"/>
      <c r="H27"/>
    </row>
    <row r="28" spans="1:8" s="3" customFormat="1" ht="17.100000000000001" customHeight="1" x14ac:dyDescent="0.25">
      <c r="B28" s="206"/>
      <c r="C28" s="207"/>
      <c r="D28" s="208"/>
      <c r="E28"/>
      <c r="F28"/>
      <c r="G28"/>
      <c r="H28"/>
    </row>
    <row r="29" spans="1:8" s="3" customFormat="1" ht="17.100000000000001" customHeight="1" x14ac:dyDescent="0.25">
      <c r="B29" s="209"/>
      <c r="C29" s="210"/>
      <c r="D29" s="211"/>
      <c r="E29"/>
      <c r="F29"/>
      <c r="G29"/>
      <c r="H29"/>
    </row>
    <row r="30" spans="1:8" s="3" customFormat="1" ht="17.100000000000001" customHeight="1" x14ac:dyDescent="0.25">
      <c r="A30"/>
      <c r="B30"/>
      <c r="C30"/>
      <c r="D30"/>
      <c r="E30"/>
      <c r="F30"/>
      <c r="G30"/>
      <c r="H30"/>
    </row>
  </sheetData>
  <mergeCells count="22">
    <mergeCell ref="D20:D21"/>
    <mergeCell ref="B1:D1"/>
    <mergeCell ref="B2:D2"/>
    <mergeCell ref="E10:F10"/>
    <mergeCell ref="E11:F11"/>
    <mergeCell ref="E1:H1"/>
    <mergeCell ref="E2:H2"/>
    <mergeCell ref="G4:H4"/>
    <mergeCell ref="B27:D29"/>
    <mergeCell ref="C5:D5"/>
    <mergeCell ref="C6:D6"/>
    <mergeCell ref="F5:H5"/>
    <mergeCell ref="E7:H7"/>
    <mergeCell ref="E13:H13"/>
    <mergeCell ref="E8:F8"/>
    <mergeCell ref="E9:F9"/>
    <mergeCell ref="E18:F19"/>
    <mergeCell ref="B18:B19"/>
    <mergeCell ref="C18:C19"/>
    <mergeCell ref="D18:D19"/>
    <mergeCell ref="B20:B21"/>
    <mergeCell ref="C20:C21"/>
  </mergeCells>
  <pageMargins left="0.43307086614173229" right="0.23622047244094488" top="0.39370078740157483" bottom="0.39370078740157483" header="0.31496062992125984" footer="0.31496062992125984"/>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499984740745262"/>
  </sheetPr>
  <dimension ref="A1:L32"/>
  <sheetViews>
    <sheetView view="pageLayout" zoomScaleNormal="100" workbookViewId="0">
      <selection activeCell="G16" sqref="G16"/>
    </sheetView>
  </sheetViews>
  <sheetFormatPr baseColWidth="10" defaultRowHeight="15" x14ac:dyDescent="0.25"/>
  <cols>
    <col min="1" max="1" width="4.140625" bestFit="1" customWidth="1"/>
    <col min="2" max="2" width="40.42578125" customWidth="1"/>
    <col min="3" max="3" width="14.85546875" bestFit="1" customWidth="1"/>
    <col min="4" max="4" width="80.7109375" customWidth="1"/>
    <col min="5" max="5" width="13.28515625" bestFit="1" customWidth="1"/>
    <col min="6" max="6" width="11.140625" bestFit="1" customWidth="1"/>
    <col min="7" max="11" width="19.5703125" customWidth="1"/>
    <col min="12" max="12" width="17.7109375" customWidth="1"/>
  </cols>
  <sheetData>
    <row r="1" spans="1:12" s="54" customFormat="1" ht="17.100000000000001" customHeight="1" x14ac:dyDescent="0.25">
      <c r="B1" s="169" t="str">
        <f>Accueil!A7</f>
        <v>AO/Cefap</v>
      </c>
      <c r="C1" s="169"/>
      <c r="D1" s="169"/>
      <c r="E1" s="169" t="str">
        <f>Accueil!A7</f>
        <v>AO/Cefap</v>
      </c>
      <c r="F1" s="169"/>
      <c r="G1" s="169"/>
      <c r="H1" s="169"/>
      <c r="I1" s="169"/>
      <c r="J1" s="169"/>
      <c r="K1" s="169"/>
      <c r="L1" s="169"/>
    </row>
    <row r="2" spans="1:12" s="54" customFormat="1" ht="17.100000000000001" customHeight="1" x14ac:dyDescent="0.25">
      <c r="B2" s="170" t="s">
        <v>25</v>
      </c>
      <c r="C2" s="170"/>
      <c r="D2" s="170"/>
      <c r="E2" s="170" t="s">
        <v>29</v>
      </c>
      <c r="F2" s="170"/>
      <c r="G2" s="170"/>
      <c r="H2" s="170"/>
      <c r="I2" s="170"/>
      <c r="J2" s="170"/>
      <c r="K2" s="170"/>
      <c r="L2" s="170"/>
    </row>
    <row r="3" spans="1:12" s="54" customFormat="1" ht="17.100000000000001" customHeight="1" thickBot="1" x14ac:dyDescent="0.3"/>
    <row r="4" spans="1:12" s="54" customFormat="1" ht="17.100000000000001" customHeight="1" thickBot="1" x14ac:dyDescent="0.3">
      <c r="A4" s="53"/>
      <c r="B4" s="4" t="str">
        <f>"MATERIEL N°" &amp;$A$4</f>
        <v>MATERIEL N°</v>
      </c>
      <c r="C4" s="55" t="s">
        <v>11</v>
      </c>
      <c r="D4" s="55"/>
      <c r="E4" s="63" t="str">
        <f>"MATERIEL N°" &amp;$A$4</f>
        <v>MATERIEL N°</v>
      </c>
      <c r="F4" s="55" t="s">
        <v>11</v>
      </c>
      <c r="G4" s="184"/>
      <c r="H4" s="201"/>
      <c r="I4" s="201"/>
      <c r="J4" s="201"/>
      <c r="K4" s="201"/>
      <c r="L4" s="185"/>
    </row>
    <row r="5" spans="1:12" s="54" customFormat="1" ht="17.100000000000001" customHeight="1" x14ac:dyDescent="0.25">
      <c r="B5" s="55" t="s">
        <v>0</v>
      </c>
      <c r="C5" s="171" t="s">
        <v>166</v>
      </c>
      <c r="D5" s="171"/>
      <c r="E5" s="62" t="s">
        <v>0</v>
      </c>
      <c r="F5" s="164" t="str">
        <f>C5</f>
        <v>MFP DEPARTEMENTAL A3 N&amp;B 45ppm</v>
      </c>
      <c r="G5" s="165"/>
      <c r="H5" s="165"/>
      <c r="I5" s="165"/>
      <c r="J5" s="165"/>
      <c r="K5" s="165"/>
      <c r="L5" s="165"/>
    </row>
    <row r="6" spans="1:12" s="54" customFormat="1" ht="17.100000000000001" customHeight="1" x14ac:dyDescent="0.25">
      <c r="B6" s="55" t="s">
        <v>1</v>
      </c>
      <c r="C6" s="186"/>
      <c r="D6" s="187"/>
      <c r="E6" s="56"/>
      <c r="F6" s="56"/>
      <c r="G6" s="56"/>
    </row>
    <row r="7" spans="1:12" s="54" customFormat="1" ht="17.100000000000001" customHeight="1" x14ac:dyDescent="0.25">
      <c r="E7" s="181" t="s">
        <v>93</v>
      </c>
      <c r="F7" s="182"/>
      <c r="G7" s="182"/>
      <c r="H7" s="182"/>
      <c r="I7" s="182"/>
      <c r="J7" s="182"/>
      <c r="K7" s="182"/>
      <c r="L7" s="183"/>
    </row>
    <row r="8" spans="1:12" s="54" customFormat="1" ht="17.100000000000001" customHeight="1" x14ac:dyDescent="0.25">
      <c r="B8" s="14" t="s">
        <v>9</v>
      </c>
      <c r="C8" s="119" t="s">
        <v>7</v>
      </c>
      <c r="D8" s="119" t="s">
        <v>8</v>
      </c>
      <c r="E8" s="175" t="s">
        <v>32</v>
      </c>
      <c r="F8" s="176"/>
      <c r="G8" s="60" t="s">
        <v>170</v>
      </c>
      <c r="H8" s="60" t="str">
        <f>Accueil!$C$13</f>
        <v>Achat</v>
      </c>
      <c r="I8" s="60" t="e">
        <f>Accueil!#REF!</f>
        <v>#REF!</v>
      </c>
      <c r="J8" s="60" t="e">
        <f>Accueil!#REF!</f>
        <v>#REF!</v>
      </c>
      <c r="K8" s="60" t="e">
        <f>Accueil!#REF!</f>
        <v>#REF!</v>
      </c>
      <c r="L8" s="60" t="str">
        <f>Accueil!$D$13</f>
        <v>LOA 20 Trimestres</v>
      </c>
    </row>
    <row r="9" spans="1:12" s="54" customFormat="1" ht="17.100000000000001" customHeight="1" x14ac:dyDescent="0.25">
      <c r="B9" s="15" t="s">
        <v>3</v>
      </c>
      <c r="C9" s="118">
        <v>45</v>
      </c>
      <c r="D9" s="118"/>
      <c r="E9" s="161" t="str">
        <f>"Matériel n°" &amp;$A$4</f>
        <v>Matériel n°</v>
      </c>
      <c r="F9" s="163"/>
      <c r="G9" s="118"/>
      <c r="H9" s="116"/>
      <c r="I9" s="118"/>
      <c r="J9" s="118"/>
      <c r="K9" s="118"/>
      <c r="L9" s="118"/>
    </row>
    <row r="10" spans="1:12" s="54" customFormat="1" ht="17.100000000000001" customHeight="1" x14ac:dyDescent="0.25">
      <c r="B10" s="55" t="s">
        <v>21</v>
      </c>
      <c r="C10" s="118">
        <v>45</v>
      </c>
      <c r="D10" s="118"/>
      <c r="E10" s="161" t="s">
        <v>33</v>
      </c>
      <c r="F10" s="163"/>
      <c r="G10" s="118"/>
      <c r="H10" s="116"/>
      <c r="I10" s="118"/>
      <c r="J10" s="118"/>
      <c r="K10" s="118"/>
      <c r="L10" s="118"/>
    </row>
    <row r="11" spans="1:12" s="54" customFormat="1" ht="17.100000000000001" customHeight="1" x14ac:dyDescent="0.25">
      <c r="B11" s="55" t="s">
        <v>20</v>
      </c>
      <c r="C11" s="118">
        <v>1024</v>
      </c>
      <c r="D11" s="118"/>
      <c r="E11" s="161" t="s">
        <v>82</v>
      </c>
      <c r="F11" s="163"/>
      <c r="G11" s="118"/>
      <c r="H11" s="116"/>
      <c r="I11" s="118"/>
      <c r="J11" s="118"/>
      <c r="K11" s="118"/>
      <c r="L11" s="118"/>
    </row>
    <row r="12" spans="1:12" s="54" customFormat="1" ht="17.100000000000001" customHeight="1" x14ac:dyDescent="0.25">
      <c r="B12" s="55" t="s">
        <v>74</v>
      </c>
      <c r="C12" s="118">
        <v>500</v>
      </c>
      <c r="D12" s="118"/>
      <c r="E12" s="161" t="s">
        <v>90</v>
      </c>
      <c r="F12" s="163"/>
      <c r="G12" s="118"/>
      <c r="H12" s="116"/>
      <c r="I12" s="118"/>
      <c r="J12" s="118"/>
      <c r="K12" s="118"/>
      <c r="L12" s="118"/>
    </row>
    <row r="13" spans="1:12" s="54" customFormat="1" ht="17.100000000000001" customHeight="1" x14ac:dyDescent="0.25">
      <c r="B13" s="55" t="s">
        <v>4</v>
      </c>
      <c r="C13" s="118">
        <v>100</v>
      </c>
      <c r="D13" s="118"/>
      <c r="E13" s="161" t="s">
        <v>123</v>
      </c>
      <c r="F13" s="163"/>
      <c r="G13" s="118"/>
      <c r="H13" s="116"/>
      <c r="I13" s="118"/>
      <c r="J13" s="118"/>
      <c r="K13" s="118"/>
      <c r="L13" s="118"/>
    </row>
    <row r="14" spans="1:12" s="54" customFormat="1" ht="17.100000000000001" customHeight="1" x14ac:dyDescent="0.25">
      <c r="B14" s="55" t="s">
        <v>5</v>
      </c>
      <c r="C14" s="118">
        <v>1100</v>
      </c>
      <c r="D14" s="118"/>
      <c r="E14" s="105"/>
      <c r="F14" s="105"/>
      <c r="G14" s="105"/>
      <c r="H14" s="105"/>
      <c r="I14" s="105"/>
      <c r="J14" s="105"/>
      <c r="K14" s="105"/>
      <c r="L14" s="105"/>
    </row>
    <row r="15" spans="1:12" s="54" customFormat="1" ht="17.100000000000001" customHeight="1" x14ac:dyDescent="0.25">
      <c r="E15" s="174" t="s">
        <v>94</v>
      </c>
      <c r="F15" s="174"/>
      <c r="G15" s="174"/>
      <c r="H15" s="174"/>
      <c r="I15" s="174"/>
      <c r="J15" s="174"/>
      <c r="K15" s="174"/>
      <c r="L15" s="174"/>
    </row>
    <row r="16" spans="1:12" s="54" customFormat="1" ht="17.100000000000001" customHeight="1" x14ac:dyDescent="0.25">
      <c r="B16" s="14" t="s">
        <v>6</v>
      </c>
      <c r="C16" s="119" t="s">
        <v>12</v>
      </c>
      <c r="D16" s="119" t="s">
        <v>8</v>
      </c>
      <c r="E16" s="60" t="s">
        <v>34</v>
      </c>
      <c r="F16" s="60" t="s">
        <v>35</v>
      </c>
      <c r="G16" s="60" t="s">
        <v>170</v>
      </c>
      <c r="H16" s="60" t="str">
        <f>Accueil!$C$13</f>
        <v>Achat</v>
      </c>
      <c r="I16" s="60" t="e">
        <f>Accueil!#REF!</f>
        <v>#REF!</v>
      </c>
      <c r="J16" s="60" t="e">
        <f>Accueil!#REF!</f>
        <v>#REF!</v>
      </c>
      <c r="K16" s="60" t="e">
        <f>Accueil!#REF!</f>
        <v>#REF!</v>
      </c>
      <c r="L16" s="60" t="str">
        <f>Accueil!$D$13</f>
        <v>LOA 20 Trimestres</v>
      </c>
    </row>
    <row r="17" spans="1:12" s="54" customFormat="1" ht="17.100000000000001" customHeight="1" x14ac:dyDescent="0.25">
      <c r="B17" s="197" t="s">
        <v>98</v>
      </c>
      <c r="C17" s="199" t="s">
        <v>13</v>
      </c>
      <c r="D17" s="199"/>
      <c r="E17" s="116" t="str">
        <f>"Matériel n°" &amp;$A$4</f>
        <v>Matériel n°</v>
      </c>
      <c r="F17" s="118">
        <f>C6</f>
        <v>0</v>
      </c>
      <c r="G17" s="118"/>
      <c r="H17" s="118"/>
      <c r="I17" s="118"/>
      <c r="J17" s="118"/>
      <c r="K17" s="118"/>
      <c r="L17" s="118"/>
    </row>
    <row r="18" spans="1:12" s="54" customFormat="1" ht="17.100000000000001" customHeight="1" x14ac:dyDescent="0.25">
      <c r="B18" s="198"/>
      <c r="C18" s="200"/>
      <c r="D18" s="200"/>
      <c r="E18" s="116" t="s">
        <v>33</v>
      </c>
      <c r="F18" s="118"/>
      <c r="G18" s="118"/>
      <c r="H18" s="118"/>
      <c r="I18" s="118"/>
      <c r="J18" s="118"/>
      <c r="K18" s="118"/>
      <c r="L18" s="118"/>
    </row>
    <row r="19" spans="1:12" s="54" customFormat="1" ht="17.100000000000001" customHeight="1" x14ac:dyDescent="0.25">
      <c r="B19" s="197" t="s">
        <v>153</v>
      </c>
      <c r="C19" s="199" t="s">
        <v>13</v>
      </c>
      <c r="D19" s="199"/>
      <c r="E19" s="116" t="s">
        <v>82</v>
      </c>
      <c r="F19" s="118"/>
      <c r="G19" s="118"/>
      <c r="H19" s="118"/>
      <c r="I19" s="118"/>
      <c r="J19" s="118"/>
      <c r="K19" s="118"/>
      <c r="L19" s="118"/>
    </row>
    <row r="20" spans="1:12" s="54" customFormat="1" ht="17.100000000000001" customHeight="1" x14ac:dyDescent="0.25">
      <c r="B20" s="198"/>
      <c r="C20" s="200"/>
      <c r="D20" s="200"/>
      <c r="E20" s="116" t="s">
        <v>90</v>
      </c>
      <c r="F20" s="118"/>
      <c r="G20" s="118"/>
      <c r="H20" s="118"/>
      <c r="I20" s="118"/>
      <c r="J20" s="118"/>
      <c r="K20" s="118"/>
      <c r="L20" s="118"/>
    </row>
    <row r="21" spans="1:12" s="54" customFormat="1" ht="17.100000000000001" customHeight="1" x14ac:dyDescent="0.25">
      <c r="E21" s="116" t="s">
        <v>123</v>
      </c>
      <c r="F21" s="118"/>
      <c r="G21" s="118"/>
      <c r="H21" s="118"/>
      <c r="I21" s="118"/>
      <c r="J21" s="118"/>
      <c r="K21" s="118"/>
      <c r="L21" s="118"/>
    </row>
    <row r="22" spans="1:12" s="54" customFormat="1" ht="17.100000000000001" customHeight="1" x14ac:dyDescent="0.25">
      <c r="B22" s="14" t="s">
        <v>10</v>
      </c>
      <c r="C22" s="119" t="s">
        <v>7</v>
      </c>
      <c r="D22" s="119" t="s">
        <v>8</v>
      </c>
      <c r="E22" s="181" t="s">
        <v>37</v>
      </c>
      <c r="F22" s="183"/>
      <c r="G22" s="117"/>
      <c r="H22" s="58"/>
      <c r="I22" s="58"/>
      <c r="J22" s="58"/>
      <c r="K22" s="58"/>
      <c r="L22" s="58"/>
    </row>
    <row r="23" spans="1:12" s="54" customFormat="1" ht="17.100000000000001" customHeight="1" x14ac:dyDescent="0.25">
      <c r="A23" s="202" t="s">
        <v>14</v>
      </c>
      <c r="B23" s="55" t="s">
        <v>74</v>
      </c>
      <c r="C23" s="118">
        <v>500</v>
      </c>
      <c r="D23" s="118"/>
      <c r="E23" s="181" t="str">
        <f>IF(Accueil!$C$12="Oui","SOMME DES LOYERS LOA 4 T","-")</f>
        <v>SOMME DES LOYERS LOA 4 T</v>
      </c>
      <c r="F23" s="183"/>
      <c r="G23" s="61"/>
      <c r="H23" s="118"/>
      <c r="I23" s="58"/>
      <c r="J23" s="58"/>
      <c r="K23" s="58"/>
      <c r="L23" s="58"/>
    </row>
    <row r="24" spans="1:12" s="54" customFormat="1" ht="17.100000000000001" customHeight="1" x14ac:dyDescent="0.25">
      <c r="A24" s="203"/>
      <c r="B24" s="57" t="s">
        <v>15</v>
      </c>
      <c r="C24" s="118">
        <v>1000</v>
      </c>
      <c r="D24" s="118"/>
      <c r="E24" s="181" t="e">
        <f>IF(Accueil!#REF!="Oui","SOMME DES LOYERS LOA 8 T","-")</f>
        <v>#REF!</v>
      </c>
      <c r="F24" s="183"/>
      <c r="G24" s="61"/>
      <c r="H24" s="58"/>
      <c r="I24" s="118"/>
      <c r="J24" s="58"/>
      <c r="K24" s="58"/>
      <c r="L24" s="58"/>
    </row>
    <row r="25" spans="1:12" s="54" customFormat="1" ht="17.100000000000001" customHeight="1" x14ac:dyDescent="0.25">
      <c r="A25" s="14" t="s">
        <v>80</v>
      </c>
      <c r="B25" s="55" t="s">
        <v>26</v>
      </c>
      <c r="C25" s="118" t="s">
        <v>13</v>
      </c>
      <c r="D25" s="118"/>
      <c r="E25" s="181" t="e">
        <f>IF(Accueil!#REF!="Oui","SOMME DES LOYERS LOA 12 T","-")</f>
        <v>#REF!</v>
      </c>
      <c r="F25" s="183"/>
      <c r="G25" s="61"/>
      <c r="H25" s="58"/>
      <c r="I25" s="58"/>
      <c r="J25" s="118"/>
      <c r="K25" s="58"/>
      <c r="L25" s="58"/>
    </row>
    <row r="26" spans="1:12" s="54" customFormat="1" ht="17.100000000000001" customHeight="1" x14ac:dyDescent="0.25">
      <c r="A26" s="14" t="s">
        <v>87</v>
      </c>
      <c r="B26" s="55" t="s">
        <v>79</v>
      </c>
      <c r="C26" s="118" t="s">
        <v>13</v>
      </c>
      <c r="D26" s="118"/>
      <c r="E26" s="181" t="e">
        <f>IF(Accueil!#REF!="Oui","SOMME DES LOYERS LOA 16 T","-")</f>
        <v>#REF!</v>
      </c>
      <c r="F26" s="183"/>
      <c r="G26" s="61"/>
      <c r="H26" s="58"/>
      <c r="I26" s="58"/>
      <c r="J26" s="58"/>
      <c r="K26" s="59"/>
      <c r="L26" s="58"/>
    </row>
    <row r="27" spans="1:12" s="54" customFormat="1" ht="17.100000000000001" customHeight="1" x14ac:dyDescent="0.25">
      <c r="A27" s="14" t="s">
        <v>122</v>
      </c>
      <c r="B27" s="55" t="s">
        <v>91</v>
      </c>
      <c r="C27" s="118" t="s">
        <v>81</v>
      </c>
      <c r="D27" s="118"/>
      <c r="E27" s="181" t="str">
        <f>IF(Accueil!$D$12="Oui","SOMME DES LOYERS LOA 20 T","-")</f>
        <v>SOMME DES LOYERS LOA 20 T</v>
      </c>
      <c r="F27" s="183"/>
      <c r="G27" s="61"/>
      <c r="H27" s="58"/>
      <c r="I27" s="58"/>
      <c r="J27" s="58"/>
      <c r="K27" s="58"/>
      <c r="L27" s="116"/>
    </row>
    <row r="28" spans="1:12" s="54" customFormat="1" ht="17.100000000000001" customHeight="1" x14ac:dyDescent="0.25"/>
    <row r="29" spans="1:12" s="54" customFormat="1" ht="17.100000000000001" customHeight="1" x14ac:dyDescent="0.25">
      <c r="B29" s="188" t="s">
        <v>27</v>
      </c>
      <c r="C29" s="204"/>
      <c r="D29" s="205"/>
    </row>
    <row r="30" spans="1:12" s="54" customFormat="1" ht="17.100000000000001" customHeight="1" x14ac:dyDescent="0.25">
      <c r="B30" s="206"/>
      <c r="C30" s="207"/>
      <c r="D30" s="208"/>
    </row>
    <row r="31" spans="1:12" s="54" customFormat="1" ht="17.100000000000001" customHeight="1" x14ac:dyDescent="0.25">
      <c r="B31" s="206"/>
      <c r="C31" s="207"/>
      <c r="D31" s="208"/>
    </row>
    <row r="32" spans="1:12" s="54" customFormat="1" ht="17.100000000000001" customHeight="1" x14ac:dyDescent="0.25">
      <c r="B32" s="209"/>
      <c r="C32" s="210"/>
      <c r="D32" s="211"/>
    </row>
  </sheetData>
  <mergeCells count="30">
    <mergeCell ref="E25:F25"/>
    <mergeCell ref="E26:F26"/>
    <mergeCell ref="E27:F27"/>
    <mergeCell ref="B29:D32"/>
    <mergeCell ref="B19:B20"/>
    <mergeCell ref="C19:C20"/>
    <mergeCell ref="D19:D20"/>
    <mergeCell ref="E22:F22"/>
    <mergeCell ref="A23:A24"/>
    <mergeCell ref="E23:F23"/>
    <mergeCell ref="E24:F24"/>
    <mergeCell ref="E12:F12"/>
    <mergeCell ref="E13:F13"/>
    <mergeCell ref="E15:L15"/>
    <mergeCell ref="B17:B18"/>
    <mergeCell ref="C17:C18"/>
    <mergeCell ref="D17:D18"/>
    <mergeCell ref="E11:F11"/>
    <mergeCell ref="B1:D1"/>
    <mergeCell ref="E1:L1"/>
    <mergeCell ref="B2:D2"/>
    <mergeCell ref="E2:L2"/>
    <mergeCell ref="G4:L4"/>
    <mergeCell ref="C5:D5"/>
    <mergeCell ref="F5:L5"/>
    <mergeCell ref="C6:D6"/>
    <mergeCell ref="E7:L7"/>
    <mergeCell ref="E8:F8"/>
    <mergeCell ref="E9:F9"/>
    <mergeCell ref="E10:F10"/>
  </mergeCells>
  <pageMargins left="0.43307086614173229" right="0.23622047244094488" top="0.39370078740157483" bottom="0.39370078740157483" header="0.31496062992125984" footer="0.31496062992125984"/>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499984740745262"/>
  </sheetPr>
  <dimension ref="A1:L32"/>
  <sheetViews>
    <sheetView view="pageLayout" zoomScaleNormal="100" workbookViewId="0">
      <selection activeCell="G17" sqref="G17"/>
    </sheetView>
  </sheetViews>
  <sheetFormatPr baseColWidth="10" defaultRowHeight="15" x14ac:dyDescent="0.25"/>
  <cols>
    <col min="1" max="1" width="4.140625" bestFit="1" customWidth="1"/>
    <col min="2" max="2" width="40.42578125" customWidth="1"/>
    <col min="3" max="3" width="14.85546875" bestFit="1" customWidth="1"/>
    <col min="4" max="4" width="80.7109375" customWidth="1"/>
    <col min="5" max="5" width="13.28515625" bestFit="1" customWidth="1"/>
    <col min="6" max="6" width="11.140625" bestFit="1" customWidth="1"/>
    <col min="7" max="11" width="19.5703125" customWidth="1"/>
    <col min="12" max="12" width="17.85546875" customWidth="1"/>
  </cols>
  <sheetData>
    <row r="1" spans="1:12" s="54" customFormat="1" ht="17.100000000000001" customHeight="1" x14ac:dyDescent="0.25">
      <c r="B1" s="169" t="str">
        <f>Accueil!A7</f>
        <v>AO/Cefap</v>
      </c>
      <c r="C1" s="169"/>
      <c r="D1" s="169"/>
      <c r="E1" s="169" t="str">
        <f>Accueil!A7</f>
        <v>AO/Cefap</v>
      </c>
      <c r="F1" s="169"/>
      <c r="G1" s="169"/>
      <c r="H1" s="169"/>
      <c r="I1" s="169"/>
      <c r="J1" s="169"/>
      <c r="K1" s="169"/>
      <c r="L1" s="169"/>
    </row>
    <row r="2" spans="1:12" s="54" customFormat="1" ht="17.100000000000001" customHeight="1" x14ac:dyDescent="0.25">
      <c r="B2" s="170" t="s">
        <v>25</v>
      </c>
      <c r="C2" s="170"/>
      <c r="D2" s="170"/>
      <c r="E2" s="170" t="s">
        <v>29</v>
      </c>
      <c r="F2" s="170"/>
      <c r="G2" s="170"/>
      <c r="H2" s="170"/>
      <c r="I2" s="170"/>
      <c r="J2" s="170"/>
      <c r="K2" s="170"/>
      <c r="L2" s="170"/>
    </row>
    <row r="3" spans="1:12" s="54" customFormat="1" ht="17.100000000000001" customHeight="1" thickBot="1" x14ac:dyDescent="0.3"/>
    <row r="4" spans="1:12" s="54" customFormat="1" ht="17.100000000000001" customHeight="1" thickBot="1" x14ac:dyDescent="0.3">
      <c r="A4" s="53"/>
      <c r="B4" s="4" t="str">
        <f>"MATERIEL N°" &amp;$A$4</f>
        <v>MATERIEL N°</v>
      </c>
      <c r="C4" s="55" t="s">
        <v>11</v>
      </c>
      <c r="D4" s="55"/>
      <c r="E4" s="63" t="str">
        <f>"MATERIEL N°" &amp;$A$4</f>
        <v>MATERIEL N°</v>
      </c>
      <c r="F4" s="55" t="s">
        <v>11</v>
      </c>
      <c r="G4" s="184"/>
      <c r="H4" s="201"/>
      <c r="I4" s="201"/>
      <c r="J4" s="201"/>
      <c r="K4" s="201"/>
      <c r="L4" s="185"/>
    </row>
    <row r="5" spans="1:12" s="54" customFormat="1" ht="17.100000000000001" customHeight="1" x14ac:dyDescent="0.25">
      <c r="B5" s="55" t="s">
        <v>0</v>
      </c>
      <c r="C5" s="171" t="s">
        <v>22</v>
      </c>
      <c r="D5" s="171"/>
      <c r="E5" s="62" t="s">
        <v>0</v>
      </c>
      <c r="F5" s="164" t="str">
        <f>C5</f>
        <v>MFP PRODUCTION A3 N&amp;B</v>
      </c>
      <c r="G5" s="165"/>
      <c r="H5" s="165"/>
      <c r="I5" s="165"/>
      <c r="J5" s="165"/>
      <c r="K5" s="165"/>
      <c r="L5" s="165"/>
    </row>
    <row r="6" spans="1:12" s="54" customFormat="1" ht="17.100000000000001" customHeight="1" x14ac:dyDescent="0.25">
      <c r="B6" s="55" t="s">
        <v>1</v>
      </c>
      <c r="C6" s="186"/>
      <c r="D6" s="187"/>
      <c r="E6" s="56"/>
      <c r="F6" s="56"/>
      <c r="G6" s="56"/>
    </row>
    <row r="7" spans="1:12" s="54" customFormat="1" ht="17.100000000000001" customHeight="1" x14ac:dyDescent="0.25">
      <c r="E7" s="181" t="s">
        <v>93</v>
      </c>
      <c r="F7" s="182"/>
      <c r="G7" s="182"/>
      <c r="H7" s="182"/>
      <c r="I7" s="182"/>
      <c r="J7" s="182"/>
      <c r="K7" s="182"/>
      <c r="L7" s="183"/>
    </row>
    <row r="8" spans="1:12" s="54" customFormat="1" ht="17.100000000000001" customHeight="1" x14ac:dyDescent="0.25">
      <c r="B8" s="14" t="s">
        <v>9</v>
      </c>
      <c r="C8" s="114" t="s">
        <v>7</v>
      </c>
      <c r="D8" s="114" t="s">
        <v>8</v>
      </c>
      <c r="E8" s="175" t="s">
        <v>32</v>
      </c>
      <c r="F8" s="176"/>
      <c r="G8" s="60" t="s">
        <v>170</v>
      </c>
      <c r="H8" s="60" t="str">
        <f>Accueil!$C$13</f>
        <v>Achat</v>
      </c>
      <c r="I8" s="60" t="e">
        <f>Accueil!#REF!</f>
        <v>#REF!</v>
      </c>
      <c r="J8" s="60" t="e">
        <f>Accueil!#REF!</f>
        <v>#REF!</v>
      </c>
      <c r="K8" s="60" t="e">
        <f>Accueil!#REF!</f>
        <v>#REF!</v>
      </c>
      <c r="L8" s="60" t="str">
        <f>Accueil!$D$13</f>
        <v>LOA 20 Trimestres</v>
      </c>
    </row>
    <row r="9" spans="1:12" s="54" customFormat="1" ht="17.100000000000001" customHeight="1" x14ac:dyDescent="0.25">
      <c r="B9" s="15" t="s">
        <v>3</v>
      </c>
      <c r="C9" s="113">
        <v>55</v>
      </c>
      <c r="D9" s="113"/>
      <c r="E9" s="161" t="str">
        <f>"Matériel n°" &amp;$A$4</f>
        <v>Matériel n°</v>
      </c>
      <c r="F9" s="163"/>
      <c r="G9" s="113"/>
      <c r="H9" s="110"/>
      <c r="I9" s="113"/>
      <c r="J9" s="113"/>
      <c r="K9" s="113"/>
      <c r="L9" s="113"/>
    </row>
    <row r="10" spans="1:12" s="54" customFormat="1" ht="17.100000000000001" customHeight="1" x14ac:dyDescent="0.25">
      <c r="B10" s="55" t="s">
        <v>21</v>
      </c>
      <c r="C10" s="113">
        <v>55</v>
      </c>
      <c r="D10" s="111"/>
      <c r="E10" s="161" t="s">
        <v>33</v>
      </c>
      <c r="F10" s="163"/>
      <c r="G10" s="113"/>
      <c r="H10" s="110"/>
      <c r="I10" s="113"/>
      <c r="J10" s="113"/>
      <c r="K10" s="113"/>
      <c r="L10" s="113"/>
    </row>
    <row r="11" spans="1:12" s="54" customFormat="1" ht="17.100000000000001" customHeight="1" x14ac:dyDescent="0.25">
      <c r="B11" s="55" t="s">
        <v>20</v>
      </c>
      <c r="C11" s="113">
        <v>2048</v>
      </c>
      <c r="D11" s="113"/>
      <c r="E11" s="161" t="s">
        <v>38</v>
      </c>
      <c r="F11" s="163"/>
      <c r="G11" s="113"/>
      <c r="H11" s="110"/>
      <c r="I11" s="113"/>
      <c r="J11" s="113"/>
      <c r="K11" s="113"/>
      <c r="L11" s="113"/>
    </row>
    <row r="12" spans="1:12" s="54" customFormat="1" ht="17.100000000000001" customHeight="1" x14ac:dyDescent="0.25">
      <c r="B12" s="55" t="s">
        <v>74</v>
      </c>
      <c r="C12" s="113">
        <v>500</v>
      </c>
      <c r="D12" s="113"/>
      <c r="E12" s="161" t="s">
        <v>82</v>
      </c>
      <c r="F12" s="163"/>
      <c r="G12" s="113"/>
      <c r="H12" s="110"/>
      <c r="I12" s="113"/>
      <c r="J12" s="113"/>
      <c r="K12" s="113"/>
      <c r="L12" s="113"/>
    </row>
    <row r="13" spans="1:12" s="54" customFormat="1" ht="17.100000000000001" customHeight="1" x14ac:dyDescent="0.25">
      <c r="B13" s="55" t="s">
        <v>4</v>
      </c>
      <c r="C13" s="113">
        <v>100</v>
      </c>
      <c r="D13" s="113"/>
      <c r="E13" s="161" t="s">
        <v>90</v>
      </c>
      <c r="F13" s="163"/>
      <c r="G13" s="113"/>
      <c r="H13" s="110"/>
      <c r="I13" s="113"/>
      <c r="J13" s="113"/>
      <c r="K13" s="113"/>
      <c r="L13" s="113"/>
    </row>
    <row r="14" spans="1:12" s="54" customFormat="1" ht="17.100000000000001" customHeight="1" x14ac:dyDescent="0.25">
      <c r="B14" s="55" t="s">
        <v>5</v>
      </c>
      <c r="C14" s="113">
        <v>1100</v>
      </c>
      <c r="D14" s="113"/>
      <c r="E14" s="161" t="s">
        <v>123</v>
      </c>
      <c r="F14" s="163"/>
      <c r="G14" s="113"/>
      <c r="H14" s="110"/>
      <c r="I14" s="113"/>
      <c r="J14" s="113"/>
      <c r="K14" s="113"/>
      <c r="L14" s="113"/>
    </row>
    <row r="15" spans="1:12" s="54" customFormat="1" ht="17.100000000000001" customHeight="1" x14ac:dyDescent="0.25">
      <c r="E15" s="2"/>
      <c r="F15" s="2"/>
      <c r="G15" s="2"/>
      <c r="H15" s="2"/>
      <c r="I15" s="2"/>
      <c r="J15" s="2"/>
      <c r="K15" s="2"/>
      <c r="L15" s="2"/>
    </row>
    <row r="16" spans="1:12" s="54" customFormat="1" ht="17.100000000000001" customHeight="1" x14ac:dyDescent="0.25">
      <c r="B16" s="14" t="s">
        <v>6</v>
      </c>
      <c r="C16" s="114" t="s">
        <v>12</v>
      </c>
      <c r="D16" s="114" t="s">
        <v>8</v>
      </c>
      <c r="E16" s="174" t="s">
        <v>94</v>
      </c>
      <c r="F16" s="174"/>
      <c r="G16" s="174"/>
      <c r="H16" s="174"/>
      <c r="I16" s="174"/>
      <c r="J16" s="174"/>
      <c r="K16" s="174"/>
      <c r="L16" s="174"/>
    </row>
    <row r="17" spans="1:12" s="54" customFormat="1" ht="17.100000000000001" customHeight="1" x14ac:dyDescent="0.25">
      <c r="B17" s="197" t="s">
        <v>98</v>
      </c>
      <c r="C17" s="199" t="s">
        <v>13</v>
      </c>
      <c r="D17" s="199"/>
      <c r="E17" s="60" t="s">
        <v>34</v>
      </c>
      <c r="F17" s="60" t="s">
        <v>35</v>
      </c>
      <c r="G17" s="60" t="s">
        <v>170</v>
      </c>
      <c r="H17" s="60" t="str">
        <f>Accueil!$C$13</f>
        <v>Achat</v>
      </c>
      <c r="I17" s="60" t="e">
        <f>Accueil!#REF!</f>
        <v>#REF!</v>
      </c>
      <c r="J17" s="60" t="e">
        <f>Accueil!#REF!</f>
        <v>#REF!</v>
      </c>
      <c r="K17" s="60" t="e">
        <f>Accueil!#REF!</f>
        <v>#REF!</v>
      </c>
      <c r="L17" s="60" t="str">
        <f>Accueil!$D$13</f>
        <v>LOA 20 Trimestres</v>
      </c>
    </row>
    <row r="18" spans="1:12" s="54" customFormat="1" ht="17.100000000000001" customHeight="1" x14ac:dyDescent="0.25">
      <c r="B18" s="198"/>
      <c r="C18" s="200"/>
      <c r="D18" s="200"/>
      <c r="E18" s="110" t="str">
        <f>"Matériel n°" &amp;$A$4</f>
        <v>Matériel n°</v>
      </c>
      <c r="F18" s="113">
        <f>C6</f>
        <v>0</v>
      </c>
      <c r="G18" s="113"/>
      <c r="H18" s="113"/>
      <c r="I18" s="113"/>
      <c r="J18" s="113"/>
      <c r="K18" s="113"/>
      <c r="L18" s="113"/>
    </row>
    <row r="19" spans="1:12" s="54" customFormat="1" ht="17.100000000000001" customHeight="1" x14ac:dyDescent="0.25">
      <c r="B19" s="197" t="s">
        <v>153</v>
      </c>
      <c r="C19" s="199" t="s">
        <v>13</v>
      </c>
      <c r="D19" s="199"/>
      <c r="E19" s="110" t="s">
        <v>33</v>
      </c>
      <c r="F19" s="113"/>
      <c r="G19" s="113"/>
      <c r="H19" s="113"/>
      <c r="I19" s="113"/>
      <c r="J19" s="113"/>
      <c r="K19" s="113"/>
      <c r="L19" s="113"/>
    </row>
    <row r="20" spans="1:12" s="54" customFormat="1" ht="17.100000000000001" customHeight="1" x14ac:dyDescent="0.25">
      <c r="B20" s="198"/>
      <c r="C20" s="200"/>
      <c r="D20" s="200"/>
      <c r="E20" s="110" t="s">
        <v>38</v>
      </c>
      <c r="F20" s="113"/>
      <c r="G20" s="113"/>
      <c r="H20" s="113"/>
      <c r="I20" s="113"/>
      <c r="J20" s="113"/>
      <c r="K20" s="113"/>
      <c r="L20" s="113"/>
    </row>
    <row r="21" spans="1:12" s="54" customFormat="1" ht="17.100000000000001" customHeight="1" x14ac:dyDescent="0.25">
      <c r="E21" s="110" t="s">
        <v>82</v>
      </c>
      <c r="F21" s="113"/>
      <c r="G21" s="113"/>
      <c r="H21" s="113"/>
      <c r="I21" s="113"/>
      <c r="J21" s="113"/>
      <c r="K21" s="113"/>
      <c r="L21" s="113"/>
    </row>
    <row r="22" spans="1:12" s="54" customFormat="1" ht="17.100000000000001" customHeight="1" x14ac:dyDescent="0.25">
      <c r="B22" s="14" t="s">
        <v>10</v>
      </c>
      <c r="C22" s="114" t="s">
        <v>7</v>
      </c>
      <c r="D22" s="114" t="s">
        <v>8</v>
      </c>
      <c r="E22" s="110" t="s">
        <v>90</v>
      </c>
      <c r="F22" s="113"/>
      <c r="G22" s="113"/>
      <c r="H22" s="113"/>
      <c r="I22" s="113"/>
      <c r="J22" s="113"/>
      <c r="K22" s="113"/>
      <c r="L22" s="113"/>
    </row>
    <row r="23" spans="1:12" s="54" customFormat="1" ht="17.100000000000001" customHeight="1" x14ac:dyDescent="0.25">
      <c r="A23" s="202" t="s">
        <v>14</v>
      </c>
      <c r="B23" s="55" t="s">
        <v>74</v>
      </c>
      <c r="C23" s="113">
        <v>500</v>
      </c>
      <c r="D23" s="113"/>
      <c r="E23" s="110" t="s">
        <v>123</v>
      </c>
      <c r="F23" s="113"/>
      <c r="G23" s="113"/>
      <c r="H23" s="113"/>
      <c r="I23" s="113"/>
      <c r="J23" s="113"/>
      <c r="K23" s="113"/>
      <c r="L23" s="113"/>
    </row>
    <row r="24" spans="1:12" s="54" customFormat="1" ht="17.100000000000001" customHeight="1" x14ac:dyDescent="0.25">
      <c r="A24" s="203"/>
      <c r="B24" s="57" t="s">
        <v>15</v>
      </c>
      <c r="C24" s="113">
        <v>1000</v>
      </c>
      <c r="D24" s="113"/>
      <c r="E24" s="181" t="s">
        <v>37</v>
      </c>
      <c r="F24" s="183"/>
      <c r="G24" s="112"/>
      <c r="H24" s="58"/>
      <c r="I24" s="58"/>
      <c r="J24" s="58"/>
      <c r="K24" s="58"/>
      <c r="L24" s="58"/>
    </row>
    <row r="25" spans="1:12" s="54" customFormat="1" ht="17.100000000000001" customHeight="1" x14ac:dyDescent="0.25">
      <c r="A25" s="202" t="s">
        <v>16</v>
      </c>
      <c r="B25" s="55" t="s">
        <v>85</v>
      </c>
      <c r="C25" s="113">
        <v>1500</v>
      </c>
      <c r="D25" s="113"/>
      <c r="E25" s="181" t="str">
        <f>IF(Accueil!$C$12="Oui","SOMME DES LOYERS LOA 4 T","-")</f>
        <v>SOMME DES LOYERS LOA 4 T</v>
      </c>
      <c r="F25" s="183"/>
      <c r="G25" s="61"/>
      <c r="H25" s="113"/>
      <c r="I25" s="58"/>
      <c r="J25" s="58"/>
      <c r="K25" s="58"/>
      <c r="L25" s="58"/>
    </row>
    <row r="26" spans="1:12" s="54" customFormat="1" ht="17.100000000000001" customHeight="1" x14ac:dyDescent="0.25">
      <c r="A26" s="203"/>
      <c r="B26" s="57" t="s">
        <v>86</v>
      </c>
      <c r="C26" s="113">
        <v>1500</v>
      </c>
      <c r="D26" s="55"/>
      <c r="E26" s="181" t="e">
        <f>IF(Accueil!#REF!="Oui","SOMME DES LOYERS LOA 8 T","-")</f>
        <v>#REF!</v>
      </c>
      <c r="F26" s="183"/>
      <c r="G26" s="61"/>
      <c r="H26" s="58"/>
      <c r="I26" s="113"/>
      <c r="J26" s="58"/>
      <c r="K26" s="58"/>
      <c r="L26" s="58"/>
    </row>
    <row r="27" spans="1:12" s="54" customFormat="1" ht="17.100000000000001" customHeight="1" x14ac:dyDescent="0.25">
      <c r="A27" s="14" t="s">
        <v>80</v>
      </c>
      <c r="B27" s="55" t="s">
        <v>26</v>
      </c>
      <c r="C27" s="113" t="s">
        <v>13</v>
      </c>
      <c r="D27" s="113"/>
      <c r="E27" s="181" t="e">
        <f>IF(Accueil!#REF!="Oui","SOMME DES LOYERS LOA 12 T","-")</f>
        <v>#REF!</v>
      </c>
      <c r="F27" s="183"/>
      <c r="G27" s="61"/>
      <c r="H27" s="58"/>
      <c r="I27" s="58"/>
      <c r="J27" s="113"/>
      <c r="K27" s="58"/>
      <c r="L27" s="58"/>
    </row>
    <row r="28" spans="1:12" s="54" customFormat="1" ht="17.100000000000001" customHeight="1" x14ac:dyDescent="0.25">
      <c r="A28" s="14" t="s">
        <v>87</v>
      </c>
      <c r="B28" s="55" t="s">
        <v>79</v>
      </c>
      <c r="C28" s="113" t="s">
        <v>13</v>
      </c>
      <c r="D28" s="113"/>
      <c r="E28" s="181" t="e">
        <f>IF(Accueil!#REF!="Oui","SOMME DES LOYERS LOA 16 T","-")</f>
        <v>#REF!</v>
      </c>
      <c r="F28" s="183"/>
      <c r="G28" s="61"/>
      <c r="H28" s="58"/>
      <c r="I28" s="58"/>
      <c r="J28" s="58"/>
      <c r="K28" s="59"/>
      <c r="L28" s="58"/>
    </row>
    <row r="29" spans="1:12" s="54" customFormat="1" ht="17.100000000000001" customHeight="1" x14ac:dyDescent="0.25">
      <c r="A29" s="14" t="s">
        <v>122</v>
      </c>
      <c r="B29" s="55" t="s">
        <v>91</v>
      </c>
      <c r="C29" s="113" t="s">
        <v>88</v>
      </c>
      <c r="D29" s="113"/>
      <c r="E29" s="181" t="str">
        <f>IF(Accueil!$D$12="Oui","SOMME DES LOYERS LOA 20 T","-")</f>
        <v>SOMME DES LOYERS LOA 20 T</v>
      </c>
      <c r="F29" s="183"/>
      <c r="G29" s="61"/>
      <c r="H29" s="58"/>
      <c r="I29" s="58"/>
      <c r="J29" s="58"/>
      <c r="K29" s="58"/>
      <c r="L29" s="110"/>
    </row>
    <row r="30" spans="1:12" s="54" customFormat="1" ht="17.100000000000001" customHeight="1" x14ac:dyDescent="0.25">
      <c r="A30" s="51"/>
      <c r="B30" s="52"/>
      <c r="C30" s="52"/>
      <c r="D30" s="52"/>
    </row>
    <row r="31" spans="1:12" s="54" customFormat="1" ht="17.100000000000001" customHeight="1" x14ac:dyDescent="0.25">
      <c r="A31" s="51"/>
      <c r="B31" s="188" t="s">
        <v>89</v>
      </c>
      <c r="C31" s="189"/>
      <c r="D31" s="190"/>
    </row>
    <row r="32" spans="1:12" s="54" customFormat="1" ht="17.100000000000001" customHeight="1" x14ac:dyDescent="0.25">
      <c r="A32" s="51"/>
      <c r="B32" s="194"/>
      <c r="C32" s="195"/>
      <c r="D32" s="196"/>
    </row>
  </sheetData>
  <mergeCells count="32">
    <mergeCell ref="E11:F11"/>
    <mergeCell ref="B1:D1"/>
    <mergeCell ref="E1:L1"/>
    <mergeCell ref="B2:D2"/>
    <mergeCell ref="E2:L2"/>
    <mergeCell ref="G4:L4"/>
    <mergeCell ref="C5:D5"/>
    <mergeCell ref="F5:L5"/>
    <mergeCell ref="C6:D6"/>
    <mergeCell ref="E7:L7"/>
    <mergeCell ref="E8:F8"/>
    <mergeCell ref="E9:F9"/>
    <mergeCell ref="E10:F10"/>
    <mergeCell ref="E12:F12"/>
    <mergeCell ref="E13:F13"/>
    <mergeCell ref="E14:F14"/>
    <mergeCell ref="E16:L16"/>
    <mergeCell ref="B17:B18"/>
    <mergeCell ref="C17:C18"/>
    <mergeCell ref="D17:D18"/>
    <mergeCell ref="A23:A24"/>
    <mergeCell ref="E24:F24"/>
    <mergeCell ref="A25:A26"/>
    <mergeCell ref="E25:F25"/>
    <mergeCell ref="E26:F26"/>
    <mergeCell ref="E27:F27"/>
    <mergeCell ref="E28:F28"/>
    <mergeCell ref="E29:F29"/>
    <mergeCell ref="B31:D32"/>
    <mergeCell ref="B19:B20"/>
    <mergeCell ref="C19:C20"/>
    <mergeCell ref="D19:D20"/>
  </mergeCells>
  <pageMargins left="0.43307086614173229" right="0.23622047244094488" top="0.39370078740157483" bottom="0.39370078740157483" header="0.31496062992125984" footer="0.31496062992125984"/>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499984740745262"/>
  </sheetPr>
  <dimension ref="A1:L33"/>
  <sheetViews>
    <sheetView view="pageLayout" zoomScaleNormal="100" workbookViewId="0">
      <selection activeCell="G17" sqref="G17"/>
    </sheetView>
  </sheetViews>
  <sheetFormatPr baseColWidth="10" defaultRowHeight="15" x14ac:dyDescent="0.25"/>
  <cols>
    <col min="1" max="1" width="4.140625" bestFit="1" customWidth="1"/>
    <col min="2" max="2" width="40.42578125" customWidth="1"/>
    <col min="3" max="3" width="14.85546875" bestFit="1" customWidth="1"/>
    <col min="4" max="4" width="80.7109375" customWidth="1"/>
    <col min="5" max="5" width="13.28515625" bestFit="1" customWidth="1"/>
    <col min="6" max="6" width="11.140625" bestFit="1" customWidth="1"/>
    <col min="7" max="11" width="19.5703125" customWidth="1"/>
    <col min="12" max="12" width="18" customWidth="1"/>
  </cols>
  <sheetData>
    <row r="1" spans="1:12" s="54" customFormat="1" ht="17.100000000000001" customHeight="1" x14ac:dyDescent="0.25">
      <c r="B1" s="169" t="str">
        <f>Accueil!A7</f>
        <v>AO/Cefap</v>
      </c>
      <c r="C1" s="169"/>
      <c r="D1" s="169"/>
      <c r="E1" s="169" t="str">
        <f>Accueil!A7</f>
        <v>AO/Cefap</v>
      </c>
      <c r="F1" s="169"/>
      <c r="G1" s="169"/>
      <c r="H1" s="169"/>
      <c r="I1" s="169"/>
      <c r="J1" s="169"/>
      <c r="K1" s="169"/>
      <c r="L1" s="169"/>
    </row>
    <row r="2" spans="1:12" s="54" customFormat="1" ht="17.100000000000001" customHeight="1" x14ac:dyDescent="0.25">
      <c r="B2" s="170" t="s">
        <v>25</v>
      </c>
      <c r="C2" s="170"/>
      <c r="D2" s="170"/>
      <c r="E2" s="170" t="s">
        <v>29</v>
      </c>
      <c r="F2" s="170"/>
      <c r="G2" s="170"/>
      <c r="H2" s="170"/>
      <c r="I2" s="170"/>
      <c r="J2" s="170"/>
      <c r="K2" s="170"/>
      <c r="L2" s="170"/>
    </row>
    <row r="3" spans="1:12" s="54" customFormat="1" ht="17.100000000000001" customHeight="1" thickBot="1" x14ac:dyDescent="0.3"/>
    <row r="4" spans="1:12" s="54" customFormat="1" ht="17.100000000000001" customHeight="1" thickBot="1" x14ac:dyDescent="0.3">
      <c r="A4" s="53"/>
      <c r="B4" s="4" t="str">
        <f>"MATERIEL N°" &amp;$A$4</f>
        <v>MATERIEL N°</v>
      </c>
      <c r="C4" s="55" t="s">
        <v>11</v>
      </c>
      <c r="D4" s="55"/>
      <c r="E4" s="63" t="str">
        <f>"MATERIEL N°" &amp;$A$4</f>
        <v>MATERIEL N°</v>
      </c>
      <c r="F4" s="55" t="s">
        <v>11</v>
      </c>
      <c r="G4" s="184"/>
      <c r="H4" s="201"/>
      <c r="I4" s="201"/>
      <c r="J4" s="201"/>
      <c r="K4" s="201"/>
      <c r="L4" s="185"/>
    </row>
    <row r="5" spans="1:12" s="54" customFormat="1" ht="17.100000000000001" customHeight="1" x14ac:dyDescent="0.25">
      <c r="B5" s="55" t="s">
        <v>0</v>
      </c>
      <c r="C5" s="171" t="s">
        <v>78</v>
      </c>
      <c r="D5" s="171"/>
      <c r="E5" s="62" t="s">
        <v>0</v>
      </c>
      <c r="F5" s="164" t="str">
        <f>C5</f>
        <v>MFP PRODUCTION A3  COULEUR</v>
      </c>
      <c r="G5" s="165"/>
      <c r="H5" s="165"/>
      <c r="I5" s="165"/>
      <c r="J5" s="165"/>
      <c r="K5" s="165"/>
      <c r="L5" s="165"/>
    </row>
    <row r="6" spans="1:12" s="54" customFormat="1" ht="17.100000000000001" customHeight="1" x14ac:dyDescent="0.25">
      <c r="B6" s="55" t="s">
        <v>1</v>
      </c>
      <c r="C6" s="186"/>
      <c r="D6" s="187"/>
      <c r="E6" s="56"/>
      <c r="F6" s="56"/>
      <c r="G6" s="56"/>
    </row>
    <row r="7" spans="1:12" s="54" customFormat="1" ht="17.100000000000001" customHeight="1" x14ac:dyDescent="0.25">
      <c r="E7" s="181" t="s">
        <v>93</v>
      </c>
      <c r="F7" s="182"/>
      <c r="G7" s="182"/>
      <c r="H7" s="182"/>
      <c r="I7" s="182"/>
      <c r="J7" s="182"/>
      <c r="K7" s="182"/>
      <c r="L7" s="183"/>
    </row>
    <row r="8" spans="1:12" s="54" customFormat="1" ht="17.100000000000001" customHeight="1" x14ac:dyDescent="0.25">
      <c r="B8" s="14" t="s">
        <v>9</v>
      </c>
      <c r="C8" s="114" t="s">
        <v>7</v>
      </c>
      <c r="D8" s="114" t="s">
        <v>8</v>
      </c>
      <c r="E8" s="175" t="s">
        <v>32</v>
      </c>
      <c r="F8" s="176"/>
      <c r="G8" s="60" t="s">
        <v>170</v>
      </c>
      <c r="H8" s="60" t="str">
        <f>Accueil!$C$13</f>
        <v>Achat</v>
      </c>
      <c r="I8" s="60" t="e">
        <f>Accueil!#REF!</f>
        <v>#REF!</v>
      </c>
      <c r="J8" s="60" t="e">
        <f>Accueil!#REF!</f>
        <v>#REF!</v>
      </c>
      <c r="K8" s="60" t="e">
        <f>Accueil!#REF!</f>
        <v>#REF!</v>
      </c>
      <c r="L8" s="60" t="str">
        <f>Accueil!$D$13</f>
        <v>LOA 20 Trimestres</v>
      </c>
    </row>
    <row r="9" spans="1:12" s="54" customFormat="1" ht="17.100000000000001" customHeight="1" x14ac:dyDescent="0.25">
      <c r="B9" s="15" t="s">
        <v>3</v>
      </c>
      <c r="C9" s="113">
        <v>55</v>
      </c>
      <c r="D9" s="113"/>
      <c r="E9" s="161" t="str">
        <f>"Matériel n°" &amp;$A$4</f>
        <v>Matériel n°</v>
      </c>
      <c r="F9" s="163"/>
      <c r="G9" s="113"/>
      <c r="H9" s="110"/>
      <c r="I9" s="113"/>
      <c r="J9" s="113"/>
      <c r="K9" s="113"/>
      <c r="L9" s="113"/>
    </row>
    <row r="10" spans="1:12" s="54" customFormat="1" ht="17.100000000000001" customHeight="1" x14ac:dyDescent="0.25">
      <c r="B10" s="55" t="s">
        <v>18</v>
      </c>
      <c r="C10" s="113">
        <v>55</v>
      </c>
      <c r="D10" s="113"/>
      <c r="E10" s="161" t="s">
        <v>33</v>
      </c>
      <c r="F10" s="163"/>
      <c r="G10" s="113"/>
      <c r="H10" s="110"/>
      <c r="I10" s="113"/>
      <c r="J10" s="113"/>
      <c r="K10" s="113"/>
      <c r="L10" s="113"/>
    </row>
    <row r="11" spans="1:12" s="54" customFormat="1" ht="17.100000000000001" customHeight="1" x14ac:dyDescent="0.25">
      <c r="B11" s="55" t="s">
        <v>21</v>
      </c>
      <c r="C11" s="113">
        <v>55</v>
      </c>
      <c r="D11" s="113"/>
      <c r="E11" s="161" t="s">
        <v>38</v>
      </c>
      <c r="F11" s="163"/>
      <c r="G11" s="113"/>
      <c r="H11" s="110"/>
      <c r="I11" s="113"/>
      <c r="J11" s="113"/>
      <c r="K11" s="113"/>
      <c r="L11" s="113"/>
    </row>
    <row r="12" spans="1:12" s="54" customFormat="1" ht="17.100000000000001" customHeight="1" x14ac:dyDescent="0.25">
      <c r="B12" s="55" t="s">
        <v>20</v>
      </c>
      <c r="C12" s="113">
        <v>2048</v>
      </c>
      <c r="D12" s="113"/>
      <c r="E12" s="161" t="s">
        <v>82</v>
      </c>
      <c r="F12" s="163"/>
      <c r="G12" s="113"/>
      <c r="H12" s="110"/>
      <c r="I12" s="113"/>
      <c r="J12" s="113"/>
      <c r="K12" s="113"/>
      <c r="L12" s="113"/>
    </row>
    <row r="13" spans="1:12" s="54" customFormat="1" ht="17.100000000000001" customHeight="1" x14ac:dyDescent="0.25">
      <c r="B13" s="55" t="s">
        <v>74</v>
      </c>
      <c r="C13" s="113">
        <v>500</v>
      </c>
      <c r="D13" s="113"/>
      <c r="E13" s="161" t="s">
        <v>90</v>
      </c>
      <c r="F13" s="163"/>
      <c r="G13" s="113"/>
      <c r="H13" s="110"/>
      <c r="I13" s="113"/>
      <c r="J13" s="113"/>
      <c r="K13" s="113"/>
      <c r="L13" s="113"/>
    </row>
    <row r="14" spans="1:12" s="54" customFormat="1" ht="17.100000000000001" customHeight="1" x14ac:dyDescent="0.25">
      <c r="B14" s="55" t="s">
        <v>4</v>
      </c>
      <c r="C14" s="113">
        <v>100</v>
      </c>
      <c r="D14" s="113"/>
      <c r="E14" s="161" t="s">
        <v>123</v>
      </c>
      <c r="F14" s="163"/>
      <c r="G14" s="113"/>
      <c r="H14" s="110"/>
      <c r="I14" s="113"/>
      <c r="J14" s="113"/>
      <c r="K14" s="113"/>
      <c r="L14" s="113"/>
    </row>
    <row r="15" spans="1:12" s="54" customFormat="1" ht="17.100000000000001" customHeight="1" x14ac:dyDescent="0.25">
      <c r="B15" s="55" t="s">
        <v>5</v>
      </c>
      <c r="C15" s="113">
        <v>1100</v>
      </c>
      <c r="D15" s="113"/>
      <c r="E15" s="2"/>
      <c r="F15" s="2"/>
      <c r="G15" s="2"/>
      <c r="H15" s="2"/>
      <c r="I15" s="2"/>
      <c r="J15" s="2"/>
      <c r="K15" s="2"/>
      <c r="L15" s="2"/>
    </row>
    <row r="16" spans="1:12" s="54" customFormat="1" ht="17.100000000000001" customHeight="1" x14ac:dyDescent="0.25">
      <c r="E16" s="174" t="s">
        <v>94</v>
      </c>
      <c r="F16" s="174"/>
      <c r="G16" s="174"/>
      <c r="H16" s="174"/>
      <c r="I16" s="174"/>
      <c r="J16" s="174"/>
      <c r="K16" s="174"/>
      <c r="L16" s="174"/>
    </row>
    <row r="17" spans="1:12" s="54" customFormat="1" ht="17.100000000000001" customHeight="1" x14ac:dyDescent="0.25">
      <c r="B17" s="14" t="s">
        <v>6</v>
      </c>
      <c r="C17" s="114" t="s">
        <v>12</v>
      </c>
      <c r="D17" s="114" t="s">
        <v>8</v>
      </c>
      <c r="E17" s="60" t="s">
        <v>34</v>
      </c>
      <c r="F17" s="60" t="s">
        <v>35</v>
      </c>
      <c r="G17" s="60" t="s">
        <v>170</v>
      </c>
      <c r="H17" s="60" t="str">
        <f>Accueil!$C$13</f>
        <v>Achat</v>
      </c>
      <c r="I17" s="60" t="e">
        <f>Accueil!#REF!</f>
        <v>#REF!</v>
      </c>
      <c r="J17" s="60" t="e">
        <f>Accueil!#REF!</f>
        <v>#REF!</v>
      </c>
      <c r="K17" s="60" t="e">
        <f>Accueil!#REF!</f>
        <v>#REF!</v>
      </c>
      <c r="L17" s="60" t="str">
        <f>Accueil!$D$13</f>
        <v>LOA 20 Trimestres</v>
      </c>
    </row>
    <row r="18" spans="1:12" s="54" customFormat="1" ht="17.100000000000001" customHeight="1" x14ac:dyDescent="0.25">
      <c r="B18" s="197" t="s">
        <v>98</v>
      </c>
      <c r="C18" s="199" t="s">
        <v>13</v>
      </c>
      <c r="D18" s="199"/>
      <c r="E18" s="110" t="str">
        <f>"Matériel n°" &amp;$A$4</f>
        <v>Matériel n°</v>
      </c>
      <c r="F18" s="113">
        <f>C6</f>
        <v>0</v>
      </c>
      <c r="G18" s="113"/>
      <c r="H18" s="113"/>
      <c r="I18" s="113"/>
      <c r="J18" s="113"/>
      <c r="K18" s="113"/>
      <c r="L18" s="113"/>
    </row>
    <row r="19" spans="1:12" s="54" customFormat="1" ht="17.100000000000001" customHeight="1" x14ac:dyDescent="0.25">
      <c r="B19" s="198"/>
      <c r="C19" s="200"/>
      <c r="D19" s="200"/>
      <c r="E19" s="110" t="s">
        <v>33</v>
      </c>
      <c r="F19" s="113"/>
      <c r="G19" s="113"/>
      <c r="H19" s="113"/>
      <c r="I19" s="113"/>
      <c r="J19" s="113"/>
      <c r="K19" s="113"/>
      <c r="L19" s="113"/>
    </row>
    <row r="20" spans="1:12" s="54" customFormat="1" ht="17.100000000000001" customHeight="1" x14ac:dyDescent="0.25">
      <c r="B20" s="197" t="s">
        <v>153</v>
      </c>
      <c r="C20" s="199" t="s">
        <v>13</v>
      </c>
      <c r="D20" s="199"/>
      <c r="E20" s="110" t="s">
        <v>38</v>
      </c>
      <c r="F20" s="113"/>
      <c r="G20" s="113"/>
      <c r="H20" s="113"/>
      <c r="I20" s="113"/>
      <c r="J20" s="113"/>
      <c r="K20" s="113"/>
      <c r="L20" s="113"/>
    </row>
    <row r="21" spans="1:12" s="54" customFormat="1" ht="17.100000000000001" customHeight="1" x14ac:dyDescent="0.25">
      <c r="B21" s="198"/>
      <c r="C21" s="200"/>
      <c r="D21" s="200"/>
      <c r="E21" s="110" t="s">
        <v>82</v>
      </c>
      <c r="F21" s="113"/>
      <c r="G21" s="113"/>
      <c r="H21" s="113"/>
      <c r="I21" s="113"/>
      <c r="J21" s="113"/>
      <c r="K21" s="113"/>
      <c r="L21" s="113"/>
    </row>
    <row r="22" spans="1:12" s="54" customFormat="1" ht="17.100000000000001" customHeight="1" x14ac:dyDescent="0.25">
      <c r="E22" s="110" t="s">
        <v>90</v>
      </c>
      <c r="F22" s="113"/>
      <c r="G22" s="113"/>
      <c r="H22" s="113"/>
      <c r="I22" s="113"/>
      <c r="J22" s="113"/>
      <c r="K22" s="113"/>
      <c r="L22" s="113"/>
    </row>
    <row r="23" spans="1:12" s="54" customFormat="1" ht="17.100000000000001" customHeight="1" x14ac:dyDescent="0.25">
      <c r="B23" s="14" t="s">
        <v>10</v>
      </c>
      <c r="C23" s="114" t="s">
        <v>7</v>
      </c>
      <c r="D23" s="114" t="s">
        <v>8</v>
      </c>
      <c r="E23" s="110" t="s">
        <v>123</v>
      </c>
      <c r="F23" s="113"/>
      <c r="G23" s="113"/>
      <c r="H23" s="113"/>
      <c r="I23" s="113"/>
      <c r="J23" s="113"/>
      <c r="K23" s="113"/>
      <c r="L23" s="113"/>
    </row>
    <row r="24" spans="1:12" s="54" customFormat="1" ht="17.100000000000001" customHeight="1" x14ac:dyDescent="0.25">
      <c r="A24" s="202" t="s">
        <v>14</v>
      </c>
      <c r="B24" s="55" t="s">
        <v>74</v>
      </c>
      <c r="C24" s="113">
        <v>500</v>
      </c>
      <c r="D24" s="113"/>
      <c r="E24" s="181" t="s">
        <v>37</v>
      </c>
      <c r="F24" s="183"/>
      <c r="G24" s="112"/>
      <c r="H24" s="58"/>
      <c r="I24" s="58"/>
      <c r="J24" s="58"/>
      <c r="K24" s="58"/>
      <c r="L24" s="58"/>
    </row>
    <row r="25" spans="1:12" s="54" customFormat="1" ht="17.100000000000001" customHeight="1" x14ac:dyDescent="0.25">
      <c r="A25" s="203"/>
      <c r="B25" s="57" t="s">
        <v>15</v>
      </c>
      <c r="C25" s="113">
        <v>1000</v>
      </c>
      <c r="D25" s="113"/>
      <c r="E25" s="181" t="str">
        <f>IF(Accueil!$C$12="Oui","SOMME DES LOYERS LOA 4 T","-")</f>
        <v>SOMME DES LOYERS LOA 4 T</v>
      </c>
      <c r="F25" s="183"/>
      <c r="G25" s="61"/>
      <c r="H25" s="113"/>
      <c r="I25" s="58"/>
      <c r="J25" s="58"/>
      <c r="K25" s="58"/>
      <c r="L25" s="58"/>
    </row>
    <row r="26" spans="1:12" x14ac:dyDescent="0.25">
      <c r="A26" s="202" t="s">
        <v>16</v>
      </c>
      <c r="B26" s="55" t="s">
        <v>85</v>
      </c>
      <c r="C26" s="113">
        <v>1500</v>
      </c>
      <c r="D26" s="113"/>
      <c r="E26" s="181" t="e">
        <f>IF(Accueil!#REF!="Oui","SOMME DES LOYERS LOA 8 T","-")</f>
        <v>#REF!</v>
      </c>
      <c r="F26" s="183"/>
      <c r="G26" s="61"/>
      <c r="H26" s="58"/>
      <c r="I26" s="113"/>
      <c r="J26" s="58"/>
      <c r="K26" s="58"/>
      <c r="L26" s="58"/>
    </row>
    <row r="27" spans="1:12" x14ac:dyDescent="0.25">
      <c r="A27" s="203"/>
      <c r="B27" s="57" t="s">
        <v>86</v>
      </c>
      <c r="C27" s="113">
        <v>1500</v>
      </c>
      <c r="D27" s="55"/>
      <c r="E27" s="181" t="e">
        <f>IF(Accueil!#REF!="Oui","SOMME DES LOYERS LOA 12 T","-")</f>
        <v>#REF!</v>
      </c>
      <c r="F27" s="183"/>
      <c r="G27" s="61"/>
      <c r="H27" s="58"/>
      <c r="I27" s="58"/>
      <c r="J27" s="113"/>
      <c r="K27" s="58"/>
      <c r="L27" s="58"/>
    </row>
    <row r="28" spans="1:12" x14ac:dyDescent="0.25">
      <c r="A28" s="14" t="s">
        <v>80</v>
      </c>
      <c r="B28" s="55" t="s">
        <v>26</v>
      </c>
      <c r="C28" s="113" t="s">
        <v>13</v>
      </c>
      <c r="D28" s="113"/>
      <c r="E28" s="181" t="e">
        <f>IF(Accueil!#REF!="Oui","SOMME DES LOYERS LOA 16 T","-")</f>
        <v>#REF!</v>
      </c>
      <c r="F28" s="183"/>
      <c r="G28" s="61"/>
      <c r="H28" s="58"/>
      <c r="I28" s="58"/>
      <c r="J28" s="58"/>
      <c r="K28" s="59"/>
      <c r="L28" s="58"/>
    </row>
    <row r="29" spans="1:12" x14ac:dyDescent="0.25">
      <c r="A29" s="14" t="s">
        <v>87</v>
      </c>
      <c r="B29" s="55" t="s">
        <v>79</v>
      </c>
      <c r="C29" s="113" t="s">
        <v>13</v>
      </c>
      <c r="D29" s="113"/>
      <c r="E29" s="181" t="str">
        <f>IF(Accueil!$D$12="Oui","SOMME DES LOYERS LOA 20 T","-")</f>
        <v>SOMME DES LOYERS LOA 20 T</v>
      </c>
      <c r="F29" s="183"/>
      <c r="G29" s="61"/>
      <c r="H29" s="58"/>
      <c r="I29" s="58"/>
      <c r="J29" s="58"/>
      <c r="K29" s="58"/>
      <c r="L29" s="110"/>
    </row>
    <row r="30" spans="1:12" x14ac:dyDescent="0.25">
      <c r="A30" s="14" t="s">
        <v>122</v>
      </c>
      <c r="B30" s="55" t="s">
        <v>91</v>
      </c>
      <c r="C30" s="113" t="s">
        <v>88</v>
      </c>
      <c r="D30" s="113"/>
      <c r="E30" s="54"/>
      <c r="F30" s="54"/>
      <c r="G30" s="54"/>
      <c r="H30" s="54"/>
      <c r="I30" s="54"/>
      <c r="J30" s="54"/>
      <c r="K30" s="54"/>
      <c r="L30" s="54"/>
    </row>
    <row r="31" spans="1:12" x14ac:dyDescent="0.25">
      <c r="A31" s="51"/>
      <c r="B31" s="52"/>
      <c r="C31" s="52"/>
      <c r="D31" s="52"/>
      <c r="E31" s="54"/>
      <c r="F31" s="54"/>
      <c r="G31" s="54"/>
      <c r="H31" s="54"/>
      <c r="I31" s="54"/>
      <c r="J31" s="54"/>
      <c r="K31" s="54"/>
      <c r="L31" s="54"/>
    </row>
    <row r="32" spans="1:12" x14ac:dyDescent="0.25">
      <c r="A32" s="51"/>
      <c r="B32" s="188" t="s">
        <v>89</v>
      </c>
      <c r="C32" s="189"/>
      <c r="D32" s="190"/>
      <c r="E32" s="54"/>
      <c r="F32" s="54"/>
      <c r="G32" s="54"/>
      <c r="H32" s="54"/>
      <c r="I32" s="54"/>
      <c r="J32" s="54"/>
      <c r="K32" s="54"/>
      <c r="L32" s="54"/>
    </row>
    <row r="33" spans="1:4" x14ac:dyDescent="0.25">
      <c r="A33" s="51"/>
      <c r="B33" s="194"/>
      <c r="C33" s="195"/>
      <c r="D33" s="196"/>
    </row>
  </sheetData>
  <mergeCells count="32">
    <mergeCell ref="C5:D5"/>
    <mergeCell ref="F5:L5"/>
    <mergeCell ref="B1:D1"/>
    <mergeCell ref="E1:L1"/>
    <mergeCell ref="B2:D2"/>
    <mergeCell ref="E2:L2"/>
    <mergeCell ref="G4:L4"/>
    <mergeCell ref="B18:B19"/>
    <mergeCell ref="C18:C19"/>
    <mergeCell ref="D18:D19"/>
    <mergeCell ref="C6:D6"/>
    <mergeCell ref="E7:L7"/>
    <mergeCell ref="E8:F8"/>
    <mergeCell ref="E9:F9"/>
    <mergeCell ref="E10:F10"/>
    <mergeCell ref="E11:F11"/>
    <mergeCell ref="E24:F24"/>
    <mergeCell ref="E25:F25"/>
    <mergeCell ref="E12:F12"/>
    <mergeCell ref="E13:F13"/>
    <mergeCell ref="E14:F14"/>
    <mergeCell ref="E16:L16"/>
    <mergeCell ref="B20:B21"/>
    <mergeCell ref="C20:C21"/>
    <mergeCell ref="D20:D21"/>
    <mergeCell ref="A24:A25"/>
    <mergeCell ref="A26:A27"/>
    <mergeCell ref="E26:F26"/>
    <mergeCell ref="E27:F27"/>
    <mergeCell ref="E28:F28"/>
    <mergeCell ref="E29:F29"/>
    <mergeCell ref="B32:D33"/>
  </mergeCells>
  <pageMargins left="0.43307086614173229" right="0.23622047244094488" top="0.39370078740157483" bottom="0.39370078740157483" header="0.31496062992125984" footer="0.31496062992125984"/>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84740745262"/>
  </sheetPr>
  <dimension ref="A1:L33"/>
  <sheetViews>
    <sheetView view="pageLayout" zoomScaleNormal="100" workbookViewId="0">
      <selection activeCell="G17" sqref="G17"/>
    </sheetView>
  </sheetViews>
  <sheetFormatPr baseColWidth="10" defaultRowHeight="15" x14ac:dyDescent="0.25"/>
  <cols>
    <col min="1" max="1" width="4.140625" bestFit="1" customWidth="1"/>
    <col min="2" max="2" width="40.42578125" customWidth="1"/>
    <col min="3" max="3" width="14.85546875" bestFit="1" customWidth="1"/>
    <col min="4" max="4" width="80.7109375" customWidth="1"/>
    <col min="5" max="5" width="13.28515625" bestFit="1" customWidth="1"/>
    <col min="6" max="6" width="11.140625" bestFit="1" customWidth="1"/>
    <col min="7" max="11" width="19.5703125" customWidth="1"/>
    <col min="12" max="12" width="18" customWidth="1"/>
  </cols>
  <sheetData>
    <row r="1" spans="1:12" s="54" customFormat="1" ht="17.100000000000001" customHeight="1" x14ac:dyDescent="0.25">
      <c r="B1" s="169" t="str">
        <f>Accueil!A7</f>
        <v>AO/Cefap</v>
      </c>
      <c r="C1" s="169"/>
      <c r="D1" s="169"/>
      <c r="E1" s="169" t="str">
        <f>Accueil!A7</f>
        <v>AO/Cefap</v>
      </c>
      <c r="F1" s="169"/>
      <c r="G1" s="169"/>
      <c r="H1" s="169"/>
      <c r="I1" s="169"/>
      <c r="J1" s="169"/>
      <c r="K1" s="169"/>
      <c r="L1" s="169"/>
    </row>
    <row r="2" spans="1:12" s="54" customFormat="1" ht="17.100000000000001" customHeight="1" x14ac:dyDescent="0.25">
      <c r="B2" s="170" t="s">
        <v>25</v>
      </c>
      <c r="C2" s="170"/>
      <c r="D2" s="170"/>
      <c r="E2" s="170" t="s">
        <v>29</v>
      </c>
      <c r="F2" s="170"/>
      <c r="G2" s="170"/>
      <c r="H2" s="170"/>
      <c r="I2" s="170"/>
      <c r="J2" s="170"/>
      <c r="K2" s="170"/>
      <c r="L2" s="170"/>
    </row>
    <row r="3" spans="1:12" s="54" customFormat="1" ht="17.100000000000001" customHeight="1" thickBot="1" x14ac:dyDescent="0.3"/>
    <row r="4" spans="1:12" s="54" customFormat="1" ht="17.100000000000001" customHeight="1" thickBot="1" x14ac:dyDescent="0.3">
      <c r="A4" s="53"/>
      <c r="B4" s="4" t="str">
        <f>"MATERIEL N°" &amp;$A$4</f>
        <v>MATERIEL N°</v>
      </c>
      <c r="C4" s="55" t="s">
        <v>11</v>
      </c>
      <c r="D4" s="55"/>
      <c r="E4" s="63" t="str">
        <f>"MATERIEL N°" &amp;$A$4</f>
        <v>MATERIEL N°</v>
      </c>
      <c r="F4" s="55" t="s">
        <v>11</v>
      </c>
      <c r="G4" s="184"/>
      <c r="H4" s="201"/>
      <c r="I4" s="201"/>
      <c r="J4" s="201"/>
      <c r="K4" s="201"/>
      <c r="L4" s="185"/>
    </row>
    <row r="5" spans="1:12" s="54" customFormat="1" ht="17.100000000000001" customHeight="1" x14ac:dyDescent="0.25">
      <c r="B5" s="55" t="s">
        <v>0</v>
      </c>
      <c r="C5" s="171" t="s">
        <v>169</v>
      </c>
      <c r="D5" s="171"/>
      <c r="E5" s="62" t="s">
        <v>0</v>
      </c>
      <c r="F5" s="164" t="str">
        <f>C5</f>
        <v>PRESSE PRODUCTION A3 COULEUR 60ppm</v>
      </c>
      <c r="G5" s="165"/>
      <c r="H5" s="165"/>
      <c r="I5" s="165"/>
      <c r="J5" s="165"/>
      <c r="K5" s="165"/>
      <c r="L5" s="165"/>
    </row>
    <row r="6" spans="1:12" s="54" customFormat="1" ht="17.100000000000001" customHeight="1" x14ac:dyDescent="0.25">
      <c r="B6" s="55" t="s">
        <v>1</v>
      </c>
      <c r="C6" s="186"/>
      <c r="D6" s="187"/>
      <c r="E6" s="56"/>
      <c r="F6" s="56"/>
      <c r="G6" s="56"/>
    </row>
    <row r="7" spans="1:12" s="54" customFormat="1" ht="17.100000000000001" customHeight="1" x14ac:dyDescent="0.25">
      <c r="E7" s="181" t="s">
        <v>93</v>
      </c>
      <c r="F7" s="182"/>
      <c r="G7" s="182"/>
      <c r="H7" s="182"/>
      <c r="I7" s="182"/>
      <c r="J7" s="182"/>
      <c r="K7" s="182"/>
      <c r="L7" s="183"/>
    </row>
    <row r="8" spans="1:12" s="54" customFormat="1" ht="17.100000000000001" customHeight="1" x14ac:dyDescent="0.25">
      <c r="B8" s="14" t="s">
        <v>9</v>
      </c>
      <c r="C8" s="119" t="s">
        <v>7</v>
      </c>
      <c r="D8" s="119" t="s">
        <v>8</v>
      </c>
      <c r="E8" s="175" t="s">
        <v>32</v>
      </c>
      <c r="F8" s="176"/>
      <c r="G8" s="60" t="s">
        <v>170</v>
      </c>
      <c r="H8" s="60" t="str">
        <f>Accueil!$C$13</f>
        <v>Achat</v>
      </c>
      <c r="I8" s="60" t="e">
        <f>Accueil!#REF!</f>
        <v>#REF!</v>
      </c>
      <c r="J8" s="60" t="e">
        <f>Accueil!#REF!</f>
        <v>#REF!</v>
      </c>
      <c r="K8" s="60" t="e">
        <f>Accueil!#REF!</f>
        <v>#REF!</v>
      </c>
      <c r="L8" s="60" t="str">
        <f>Accueil!$D$13</f>
        <v>LOA 20 Trimestres</v>
      </c>
    </row>
    <row r="9" spans="1:12" s="54" customFormat="1" ht="17.100000000000001" customHeight="1" x14ac:dyDescent="0.25">
      <c r="B9" s="15" t="s">
        <v>3</v>
      </c>
      <c r="C9" s="118">
        <v>60</v>
      </c>
      <c r="D9" s="118"/>
      <c r="E9" s="161" t="str">
        <f>"Matériel n°" &amp;$A$4</f>
        <v>Matériel n°</v>
      </c>
      <c r="F9" s="163"/>
      <c r="G9" s="118"/>
      <c r="H9" s="116"/>
      <c r="I9" s="118"/>
      <c r="J9" s="118"/>
      <c r="K9" s="118"/>
      <c r="L9" s="118"/>
    </row>
    <row r="10" spans="1:12" s="54" customFormat="1" ht="17.100000000000001" customHeight="1" x14ac:dyDescent="0.25">
      <c r="B10" s="55" t="s">
        <v>18</v>
      </c>
      <c r="C10" s="118">
        <v>60</v>
      </c>
      <c r="D10" s="118"/>
      <c r="E10" s="161" t="s">
        <v>33</v>
      </c>
      <c r="F10" s="163"/>
      <c r="G10" s="118"/>
      <c r="H10" s="116"/>
      <c r="I10" s="118"/>
      <c r="J10" s="118"/>
      <c r="K10" s="118"/>
      <c r="L10" s="118"/>
    </row>
    <row r="11" spans="1:12" s="54" customFormat="1" ht="17.100000000000001" customHeight="1" x14ac:dyDescent="0.25">
      <c r="B11" s="55" t="s">
        <v>21</v>
      </c>
      <c r="C11" s="118">
        <v>50</v>
      </c>
      <c r="D11" s="118"/>
      <c r="E11" s="161" t="s">
        <v>38</v>
      </c>
      <c r="F11" s="163"/>
      <c r="G11" s="118"/>
      <c r="H11" s="116"/>
      <c r="I11" s="118"/>
      <c r="J11" s="118"/>
      <c r="K11" s="118"/>
      <c r="L11" s="118"/>
    </row>
    <row r="12" spans="1:12" s="54" customFormat="1" ht="17.100000000000001" customHeight="1" x14ac:dyDescent="0.25">
      <c r="B12" s="55" t="s">
        <v>20</v>
      </c>
      <c r="C12" s="118">
        <v>2048</v>
      </c>
      <c r="D12" s="118"/>
      <c r="E12" s="161" t="s">
        <v>82</v>
      </c>
      <c r="F12" s="163"/>
      <c r="G12" s="118"/>
      <c r="H12" s="116"/>
      <c r="I12" s="118"/>
      <c r="J12" s="118"/>
      <c r="K12" s="118"/>
      <c r="L12" s="118"/>
    </row>
    <row r="13" spans="1:12" s="54" customFormat="1" ht="17.100000000000001" customHeight="1" x14ac:dyDescent="0.25">
      <c r="B13" s="55" t="s">
        <v>74</v>
      </c>
      <c r="C13" s="118">
        <v>500</v>
      </c>
      <c r="D13" s="118"/>
      <c r="E13" s="161" t="s">
        <v>90</v>
      </c>
      <c r="F13" s="163"/>
      <c r="G13" s="118"/>
      <c r="H13" s="116"/>
      <c r="I13" s="118"/>
      <c r="J13" s="118"/>
      <c r="K13" s="118"/>
      <c r="L13" s="118"/>
    </row>
    <row r="14" spans="1:12" s="54" customFormat="1" ht="17.100000000000001" customHeight="1" x14ac:dyDescent="0.25">
      <c r="B14" s="55" t="s">
        <v>4</v>
      </c>
      <c r="C14" s="118">
        <v>100</v>
      </c>
      <c r="D14" s="118"/>
      <c r="E14" s="161" t="s">
        <v>123</v>
      </c>
      <c r="F14" s="163"/>
      <c r="G14" s="118"/>
      <c r="H14" s="116"/>
      <c r="I14" s="118"/>
      <c r="J14" s="118"/>
      <c r="K14" s="118"/>
      <c r="L14" s="118"/>
    </row>
    <row r="15" spans="1:12" s="54" customFormat="1" ht="17.100000000000001" customHeight="1" x14ac:dyDescent="0.25">
      <c r="B15" s="55" t="s">
        <v>5</v>
      </c>
      <c r="C15" s="118">
        <v>1100</v>
      </c>
      <c r="D15" s="118"/>
      <c r="E15" s="2"/>
      <c r="F15" s="2"/>
      <c r="G15" s="2"/>
      <c r="H15" s="2"/>
      <c r="I15" s="2"/>
      <c r="J15" s="2"/>
      <c r="K15" s="2"/>
      <c r="L15" s="2"/>
    </row>
    <row r="16" spans="1:12" s="54" customFormat="1" ht="17.100000000000001" customHeight="1" x14ac:dyDescent="0.25">
      <c r="E16" s="174" t="s">
        <v>94</v>
      </c>
      <c r="F16" s="174"/>
      <c r="G16" s="174"/>
      <c r="H16" s="174"/>
      <c r="I16" s="174"/>
      <c r="J16" s="174"/>
      <c r="K16" s="174"/>
      <c r="L16" s="174"/>
    </row>
    <row r="17" spans="1:12" s="54" customFormat="1" ht="17.100000000000001" customHeight="1" x14ac:dyDescent="0.25">
      <c r="B17" s="14" t="s">
        <v>6</v>
      </c>
      <c r="C17" s="119" t="s">
        <v>12</v>
      </c>
      <c r="D17" s="119" t="s">
        <v>8</v>
      </c>
      <c r="E17" s="60" t="s">
        <v>34</v>
      </c>
      <c r="F17" s="60" t="s">
        <v>35</v>
      </c>
      <c r="G17" s="60" t="s">
        <v>170</v>
      </c>
      <c r="H17" s="60" t="str">
        <f>Accueil!$C$13</f>
        <v>Achat</v>
      </c>
      <c r="I17" s="60" t="e">
        <f>Accueil!#REF!</f>
        <v>#REF!</v>
      </c>
      <c r="J17" s="60" t="e">
        <f>Accueil!#REF!</f>
        <v>#REF!</v>
      </c>
      <c r="K17" s="60" t="e">
        <f>Accueil!#REF!</f>
        <v>#REF!</v>
      </c>
      <c r="L17" s="60" t="str">
        <f>Accueil!$D$13</f>
        <v>LOA 20 Trimestres</v>
      </c>
    </row>
    <row r="18" spans="1:12" s="54" customFormat="1" ht="17.100000000000001" customHeight="1" x14ac:dyDescent="0.25">
      <c r="B18" s="197" t="s">
        <v>98</v>
      </c>
      <c r="C18" s="199" t="s">
        <v>13</v>
      </c>
      <c r="D18" s="199"/>
      <c r="E18" s="116" t="str">
        <f>"Matériel n°" &amp;$A$4</f>
        <v>Matériel n°</v>
      </c>
      <c r="F18" s="118">
        <f>C6</f>
        <v>0</v>
      </c>
      <c r="G18" s="118"/>
      <c r="H18" s="118"/>
      <c r="I18" s="118"/>
      <c r="J18" s="118"/>
      <c r="K18" s="118"/>
      <c r="L18" s="118"/>
    </row>
    <row r="19" spans="1:12" s="54" customFormat="1" ht="17.100000000000001" customHeight="1" x14ac:dyDescent="0.25">
      <c r="B19" s="198"/>
      <c r="C19" s="200"/>
      <c r="D19" s="200"/>
      <c r="E19" s="116" t="s">
        <v>33</v>
      </c>
      <c r="F19" s="118"/>
      <c r="G19" s="118"/>
      <c r="H19" s="118"/>
      <c r="I19" s="118"/>
      <c r="J19" s="118"/>
      <c r="K19" s="118"/>
      <c r="L19" s="118"/>
    </row>
    <row r="20" spans="1:12" s="54" customFormat="1" ht="17.100000000000001" customHeight="1" x14ac:dyDescent="0.25">
      <c r="B20" s="197" t="s">
        <v>153</v>
      </c>
      <c r="C20" s="199" t="s">
        <v>13</v>
      </c>
      <c r="D20" s="199"/>
      <c r="E20" s="116" t="s">
        <v>38</v>
      </c>
      <c r="F20" s="118"/>
      <c r="G20" s="118"/>
      <c r="H20" s="118"/>
      <c r="I20" s="118"/>
      <c r="J20" s="118"/>
      <c r="K20" s="118"/>
      <c r="L20" s="118"/>
    </row>
    <row r="21" spans="1:12" s="54" customFormat="1" ht="17.100000000000001" customHeight="1" x14ac:dyDescent="0.25">
      <c r="B21" s="198"/>
      <c r="C21" s="200"/>
      <c r="D21" s="200"/>
      <c r="E21" s="116" t="s">
        <v>82</v>
      </c>
      <c r="F21" s="118"/>
      <c r="G21" s="118"/>
      <c r="H21" s="118"/>
      <c r="I21" s="118"/>
      <c r="J21" s="118"/>
      <c r="K21" s="118"/>
      <c r="L21" s="118"/>
    </row>
    <row r="22" spans="1:12" s="54" customFormat="1" ht="17.100000000000001" customHeight="1" x14ac:dyDescent="0.25">
      <c r="E22" s="116" t="s">
        <v>90</v>
      </c>
      <c r="F22" s="118"/>
      <c r="G22" s="118"/>
      <c r="H22" s="118"/>
      <c r="I22" s="118"/>
      <c r="J22" s="118"/>
      <c r="K22" s="118"/>
      <c r="L22" s="118"/>
    </row>
    <row r="23" spans="1:12" s="54" customFormat="1" ht="17.100000000000001" customHeight="1" x14ac:dyDescent="0.25">
      <c r="B23" s="14" t="s">
        <v>10</v>
      </c>
      <c r="C23" s="119" t="s">
        <v>7</v>
      </c>
      <c r="D23" s="119" t="s">
        <v>8</v>
      </c>
      <c r="E23" s="116" t="s">
        <v>123</v>
      </c>
      <c r="F23" s="118"/>
      <c r="G23" s="118"/>
      <c r="H23" s="118"/>
      <c r="I23" s="118"/>
      <c r="J23" s="118"/>
      <c r="K23" s="118"/>
      <c r="L23" s="118"/>
    </row>
    <row r="24" spans="1:12" s="54" customFormat="1" ht="17.100000000000001" customHeight="1" x14ac:dyDescent="0.25">
      <c r="A24" s="202" t="s">
        <v>14</v>
      </c>
      <c r="B24" s="55" t="s">
        <v>74</v>
      </c>
      <c r="C24" s="118">
        <v>500</v>
      </c>
      <c r="D24" s="118"/>
      <c r="E24" s="181" t="s">
        <v>37</v>
      </c>
      <c r="F24" s="183"/>
      <c r="G24" s="117"/>
      <c r="H24" s="58"/>
      <c r="I24" s="58"/>
      <c r="J24" s="58"/>
      <c r="K24" s="58"/>
      <c r="L24" s="58"/>
    </row>
    <row r="25" spans="1:12" s="54" customFormat="1" ht="17.100000000000001" customHeight="1" x14ac:dyDescent="0.25">
      <c r="A25" s="203"/>
      <c r="B25" s="57" t="s">
        <v>15</v>
      </c>
      <c r="C25" s="118">
        <v>1000</v>
      </c>
      <c r="D25" s="118"/>
      <c r="E25" s="181" t="str">
        <f>IF(Accueil!$C$12="Oui","SOMME DES LOYERS LOA 4 T","-")</f>
        <v>SOMME DES LOYERS LOA 4 T</v>
      </c>
      <c r="F25" s="183"/>
      <c r="G25" s="61"/>
      <c r="H25" s="118"/>
      <c r="I25" s="58"/>
      <c r="J25" s="58"/>
      <c r="K25" s="58"/>
      <c r="L25" s="58"/>
    </row>
    <row r="26" spans="1:12" x14ac:dyDescent="0.25">
      <c r="A26" s="202" t="s">
        <v>16</v>
      </c>
      <c r="B26" s="55" t="s">
        <v>85</v>
      </c>
      <c r="C26" s="118">
        <v>1500</v>
      </c>
      <c r="D26" s="118"/>
      <c r="E26" s="181" t="e">
        <f>IF(Accueil!#REF!="Oui","SOMME DES LOYERS LOA 8 T","-")</f>
        <v>#REF!</v>
      </c>
      <c r="F26" s="183"/>
      <c r="G26" s="61"/>
      <c r="H26" s="58"/>
      <c r="I26" s="118"/>
      <c r="J26" s="58"/>
      <c r="K26" s="58"/>
      <c r="L26" s="58"/>
    </row>
    <row r="27" spans="1:12" x14ac:dyDescent="0.25">
      <c r="A27" s="203"/>
      <c r="B27" s="57" t="s">
        <v>86</v>
      </c>
      <c r="C27" s="118">
        <v>1500</v>
      </c>
      <c r="D27" s="55"/>
      <c r="E27" s="181" t="e">
        <f>IF(Accueil!#REF!="Oui","SOMME DES LOYERS LOA 12 T","-")</f>
        <v>#REF!</v>
      </c>
      <c r="F27" s="183"/>
      <c r="G27" s="61"/>
      <c r="H27" s="58"/>
      <c r="I27" s="58"/>
      <c r="J27" s="118"/>
      <c r="K27" s="58"/>
      <c r="L27" s="58"/>
    </row>
    <row r="28" spans="1:12" x14ac:dyDescent="0.25">
      <c r="A28" s="14" t="s">
        <v>80</v>
      </c>
      <c r="B28" s="55" t="s">
        <v>26</v>
      </c>
      <c r="C28" s="118" t="s">
        <v>13</v>
      </c>
      <c r="D28" s="118"/>
      <c r="E28" s="181" t="e">
        <f>IF(Accueil!#REF!="Oui","SOMME DES LOYERS LOA 16 T","-")</f>
        <v>#REF!</v>
      </c>
      <c r="F28" s="183"/>
      <c r="G28" s="61"/>
      <c r="H28" s="58"/>
      <c r="I28" s="58"/>
      <c r="J28" s="58"/>
      <c r="K28" s="59"/>
      <c r="L28" s="58"/>
    </row>
    <row r="29" spans="1:12" x14ac:dyDescent="0.25">
      <c r="A29" s="14" t="s">
        <v>87</v>
      </c>
      <c r="B29" s="55" t="s">
        <v>79</v>
      </c>
      <c r="C29" s="118" t="s">
        <v>13</v>
      </c>
      <c r="D29" s="118"/>
      <c r="E29" s="181" t="str">
        <f>IF(Accueil!$D$12="Oui","SOMME DES LOYERS LOA 20 T","-")</f>
        <v>SOMME DES LOYERS LOA 20 T</v>
      </c>
      <c r="F29" s="183"/>
      <c r="G29" s="61"/>
      <c r="H29" s="58"/>
      <c r="I29" s="58"/>
      <c r="J29" s="58"/>
      <c r="K29" s="58"/>
      <c r="L29" s="116"/>
    </row>
    <row r="30" spans="1:12" x14ac:dyDescent="0.25">
      <c r="A30" s="14" t="s">
        <v>122</v>
      </c>
      <c r="B30" s="55" t="s">
        <v>91</v>
      </c>
      <c r="C30" s="118" t="s">
        <v>88</v>
      </c>
      <c r="D30" s="118"/>
      <c r="E30" s="54"/>
      <c r="F30" s="54"/>
      <c r="G30" s="54"/>
      <c r="H30" s="54"/>
      <c r="I30" s="54"/>
      <c r="J30" s="54"/>
      <c r="K30" s="54"/>
      <c r="L30" s="54"/>
    </row>
    <row r="31" spans="1:12" x14ac:dyDescent="0.25">
      <c r="A31" s="51"/>
      <c r="B31" s="52"/>
      <c r="C31" s="52"/>
      <c r="D31" s="52"/>
      <c r="E31" s="54"/>
      <c r="F31" s="54"/>
      <c r="G31" s="54"/>
      <c r="H31" s="54"/>
      <c r="I31" s="54"/>
      <c r="J31" s="54"/>
      <c r="K31" s="54"/>
      <c r="L31" s="54"/>
    </row>
    <row r="32" spans="1:12" x14ac:dyDescent="0.25">
      <c r="A32" s="51"/>
      <c r="B32" s="188" t="s">
        <v>89</v>
      </c>
      <c r="C32" s="189"/>
      <c r="D32" s="190"/>
      <c r="E32" s="54"/>
      <c r="F32" s="54"/>
      <c r="G32" s="54"/>
      <c r="H32" s="54"/>
      <c r="I32" s="54"/>
      <c r="J32" s="54"/>
      <c r="K32" s="54"/>
      <c r="L32" s="54"/>
    </row>
    <row r="33" spans="1:4" x14ac:dyDescent="0.25">
      <c r="A33" s="51"/>
      <c r="B33" s="194"/>
      <c r="C33" s="195"/>
      <c r="D33" s="196"/>
    </row>
  </sheetData>
  <mergeCells count="32">
    <mergeCell ref="E26:F26"/>
    <mergeCell ref="E27:F27"/>
    <mergeCell ref="E28:F28"/>
    <mergeCell ref="E29:F29"/>
    <mergeCell ref="B32:D33"/>
    <mergeCell ref="B20:B21"/>
    <mergeCell ref="C20:C21"/>
    <mergeCell ref="D20:D21"/>
    <mergeCell ref="A24:A25"/>
    <mergeCell ref="A26:A27"/>
    <mergeCell ref="E24:F24"/>
    <mergeCell ref="E25:F25"/>
    <mergeCell ref="E12:F12"/>
    <mergeCell ref="E13:F13"/>
    <mergeCell ref="E14:F14"/>
    <mergeCell ref="E16:L16"/>
    <mergeCell ref="B18:B19"/>
    <mergeCell ref="C18:C19"/>
    <mergeCell ref="D18:D19"/>
    <mergeCell ref="C6:D6"/>
    <mergeCell ref="E7:L7"/>
    <mergeCell ref="E8:F8"/>
    <mergeCell ref="E9:F9"/>
    <mergeCell ref="E10:F10"/>
    <mergeCell ref="E11:F11"/>
    <mergeCell ref="C5:D5"/>
    <mergeCell ref="F5:L5"/>
    <mergeCell ref="B1:D1"/>
    <mergeCell ref="E1:L1"/>
    <mergeCell ref="B2:D2"/>
    <mergeCell ref="E2:L2"/>
    <mergeCell ref="G4:L4"/>
  </mergeCells>
  <pageMargins left="0.43307086614173229" right="0.23622047244094488" top="0.39370078740157483" bottom="0.39370078740157483"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6"/>
  <sheetViews>
    <sheetView view="pageLayout" zoomScaleNormal="100" workbookViewId="0">
      <selection activeCell="E14" sqref="E14:G14"/>
    </sheetView>
  </sheetViews>
  <sheetFormatPr baseColWidth="10" defaultRowHeight="15" x14ac:dyDescent="0.25"/>
  <cols>
    <col min="1" max="1" width="12" customWidth="1"/>
    <col min="2" max="2" width="10" customWidth="1"/>
    <col min="3" max="3" width="10.7109375" customWidth="1"/>
    <col min="4" max="4" width="21" customWidth="1"/>
    <col min="5" max="5" width="21.28515625" customWidth="1"/>
    <col min="6" max="6" width="21.7109375" customWidth="1"/>
    <col min="7" max="7" width="22" customWidth="1"/>
    <col min="8" max="8" width="21.42578125" customWidth="1"/>
  </cols>
  <sheetData>
    <row r="1" spans="1:8" ht="15.75" x14ac:dyDescent="0.25">
      <c r="A1" s="169" t="str">
        <f>Accueil!A7</f>
        <v>AO/Cefap</v>
      </c>
      <c r="B1" s="169"/>
      <c r="C1" s="169"/>
      <c r="D1" s="169"/>
      <c r="E1" s="169"/>
      <c r="F1" s="169"/>
      <c r="G1" s="169"/>
      <c r="H1" s="169"/>
    </row>
    <row r="2" spans="1:8" x14ac:dyDescent="0.25">
      <c r="A2" s="170" t="s">
        <v>29</v>
      </c>
      <c r="B2" s="170"/>
      <c r="C2" s="170"/>
      <c r="D2" s="170"/>
      <c r="E2" s="170"/>
      <c r="F2" s="170"/>
      <c r="G2" s="170"/>
      <c r="H2" s="170"/>
    </row>
    <row r="3" spans="1:8" x14ac:dyDescent="0.25">
      <c r="A3" s="54"/>
      <c r="B3" s="54"/>
      <c r="C3" s="54"/>
      <c r="D3" s="54"/>
      <c r="E3" s="54"/>
      <c r="F3" s="54"/>
      <c r="G3" s="54"/>
      <c r="H3" s="54"/>
    </row>
    <row r="4" spans="1:8" x14ac:dyDescent="0.25">
      <c r="A4" s="164" t="s">
        <v>10</v>
      </c>
      <c r="B4" s="165"/>
      <c r="C4" s="165"/>
      <c r="D4" s="165"/>
      <c r="E4" s="165"/>
      <c r="F4" s="165"/>
      <c r="G4" s="165"/>
      <c r="H4" s="165"/>
    </row>
    <row r="5" spans="1:8" x14ac:dyDescent="0.25">
      <c r="A5" s="166" t="s">
        <v>124</v>
      </c>
      <c r="B5" s="167"/>
      <c r="C5" s="167"/>
      <c r="D5" s="167"/>
      <c r="E5" s="167"/>
      <c r="F5" s="167"/>
      <c r="G5" s="167"/>
      <c r="H5" s="168"/>
    </row>
    <row r="6" spans="1:8" x14ac:dyDescent="0.25">
      <c r="A6" s="156" t="s">
        <v>125</v>
      </c>
      <c r="B6" s="157"/>
      <c r="C6" s="157"/>
      <c r="D6" s="157"/>
      <c r="E6" s="157"/>
      <c r="F6" s="157"/>
      <c r="G6" s="157"/>
      <c r="H6" s="158"/>
    </row>
    <row r="7" spans="1:8" x14ac:dyDescent="0.25">
      <c r="A7" s="75"/>
      <c r="B7" s="75"/>
      <c r="C7" s="75"/>
      <c r="D7" s="75"/>
      <c r="E7" s="75"/>
      <c r="F7" s="75"/>
      <c r="G7" s="75"/>
      <c r="H7" s="10"/>
    </row>
    <row r="8" spans="1:8" x14ac:dyDescent="0.25">
      <c r="A8" s="75"/>
      <c r="B8" s="75"/>
      <c r="C8" s="171" t="s">
        <v>105</v>
      </c>
      <c r="D8" s="171"/>
      <c r="E8" s="171" t="s">
        <v>106</v>
      </c>
      <c r="F8" s="171"/>
      <c r="G8" s="171"/>
      <c r="H8" s="54"/>
    </row>
    <row r="9" spans="1:8" x14ac:dyDescent="0.25">
      <c r="A9" s="75"/>
      <c r="B9" s="75"/>
      <c r="C9" s="173">
        <v>1</v>
      </c>
      <c r="D9" s="173"/>
      <c r="E9" s="172" t="s">
        <v>120</v>
      </c>
      <c r="F9" s="173"/>
      <c r="G9" s="173"/>
      <c r="H9" s="54"/>
    </row>
    <row r="10" spans="1:8" x14ac:dyDescent="0.25">
      <c r="A10" s="75"/>
      <c r="B10" s="75"/>
      <c r="C10" s="173">
        <v>2</v>
      </c>
      <c r="D10" s="173"/>
      <c r="E10" s="172" t="s">
        <v>107</v>
      </c>
      <c r="F10" s="173"/>
      <c r="G10" s="173"/>
      <c r="H10" s="54"/>
    </row>
    <row r="11" spans="1:8" x14ac:dyDescent="0.25">
      <c r="A11" s="75"/>
      <c r="B11" s="75"/>
      <c r="C11" s="173">
        <v>3</v>
      </c>
      <c r="D11" s="173"/>
      <c r="E11" s="172" t="s">
        <v>108</v>
      </c>
      <c r="F11" s="173"/>
      <c r="G11" s="173"/>
      <c r="H11" s="54"/>
    </row>
    <row r="12" spans="1:8" x14ac:dyDescent="0.25">
      <c r="A12" s="75"/>
      <c r="B12" s="75"/>
      <c r="C12" s="173">
        <v>4</v>
      </c>
      <c r="D12" s="173"/>
      <c r="E12" s="172" t="s">
        <v>26</v>
      </c>
      <c r="F12" s="173"/>
      <c r="G12" s="173"/>
      <c r="H12" s="54"/>
    </row>
    <row r="13" spans="1:8" x14ac:dyDescent="0.25">
      <c r="A13" s="75"/>
      <c r="B13" s="75"/>
      <c r="C13" s="173">
        <v>5</v>
      </c>
      <c r="D13" s="173"/>
      <c r="E13" s="172" t="s">
        <v>109</v>
      </c>
      <c r="F13" s="173"/>
      <c r="G13" s="173"/>
      <c r="H13" s="54"/>
    </row>
    <row r="14" spans="1:8" x14ac:dyDescent="0.25">
      <c r="A14" s="75"/>
      <c r="B14" s="75"/>
      <c r="C14" s="173">
        <v>6</v>
      </c>
      <c r="D14" s="173"/>
      <c r="E14" s="172" t="s">
        <v>121</v>
      </c>
      <c r="F14" s="173"/>
      <c r="G14" s="173"/>
      <c r="H14" s="54"/>
    </row>
    <row r="15" spans="1:8" x14ac:dyDescent="0.25">
      <c r="A15" s="75"/>
      <c r="B15" s="75"/>
      <c r="C15" s="159">
        <v>7</v>
      </c>
      <c r="D15" s="160"/>
      <c r="E15" s="172" t="s">
        <v>91</v>
      </c>
      <c r="F15" s="173"/>
      <c r="G15" s="173"/>
      <c r="H15" s="54"/>
    </row>
    <row r="16" spans="1:8" x14ac:dyDescent="0.25">
      <c r="A16" s="75"/>
      <c r="B16" s="75"/>
      <c r="C16" s="159">
        <v>8</v>
      </c>
      <c r="D16" s="160"/>
      <c r="E16" s="172" t="s">
        <v>126</v>
      </c>
      <c r="F16" s="173"/>
      <c r="G16" s="173"/>
      <c r="H16" s="54"/>
    </row>
    <row r="17" spans="1:8" x14ac:dyDescent="0.25">
      <c r="A17" s="75"/>
      <c r="B17" s="75"/>
      <c r="C17" s="159">
        <v>9</v>
      </c>
      <c r="D17" s="160"/>
      <c r="E17" s="161" t="s">
        <v>114</v>
      </c>
      <c r="F17" s="162"/>
      <c r="G17" s="163"/>
      <c r="H17" s="54"/>
    </row>
    <row r="18" spans="1:8" x14ac:dyDescent="0.25">
      <c r="A18" s="75"/>
      <c r="B18" s="75"/>
      <c r="C18" s="159">
        <v>10</v>
      </c>
      <c r="D18" s="160"/>
      <c r="E18" s="161" t="s">
        <v>154</v>
      </c>
      <c r="F18" s="162"/>
      <c r="G18" s="163"/>
      <c r="H18" s="54"/>
    </row>
    <row r="19" spans="1:8" x14ac:dyDescent="0.25">
      <c r="A19" s="75"/>
      <c r="B19" s="75"/>
      <c r="C19" s="173">
        <v>11</v>
      </c>
      <c r="D19" s="173"/>
      <c r="E19" s="161" t="s">
        <v>110</v>
      </c>
      <c r="F19" s="162"/>
      <c r="G19" s="163"/>
      <c r="H19" s="54"/>
    </row>
    <row r="20" spans="1:8" x14ac:dyDescent="0.25">
      <c r="A20" s="75"/>
      <c r="B20" s="75"/>
      <c r="C20" s="159">
        <v>12</v>
      </c>
      <c r="D20" s="160"/>
      <c r="E20" s="161" t="s">
        <v>117</v>
      </c>
      <c r="F20" s="162"/>
      <c r="G20" s="163"/>
      <c r="H20" s="54"/>
    </row>
    <row r="21" spans="1:8" x14ac:dyDescent="0.25">
      <c r="A21" s="75"/>
      <c r="B21" s="75"/>
      <c r="C21" s="159">
        <v>13</v>
      </c>
      <c r="D21" s="160"/>
      <c r="E21" s="161" t="s">
        <v>119</v>
      </c>
      <c r="F21" s="162"/>
      <c r="G21" s="163"/>
      <c r="H21" s="54"/>
    </row>
    <row r="22" spans="1:8" x14ac:dyDescent="0.25">
      <c r="A22" s="75"/>
      <c r="B22" s="75"/>
      <c r="C22" s="173">
        <v>14</v>
      </c>
      <c r="D22" s="173"/>
      <c r="E22" s="161" t="s">
        <v>113</v>
      </c>
      <c r="F22" s="162"/>
      <c r="G22" s="163"/>
      <c r="H22" s="54"/>
    </row>
    <row r="23" spans="1:8" x14ac:dyDescent="0.25">
      <c r="A23" s="75"/>
      <c r="B23" s="75"/>
      <c r="C23" s="159">
        <v>15</v>
      </c>
      <c r="D23" s="160"/>
      <c r="E23" s="161" t="s">
        <v>111</v>
      </c>
      <c r="F23" s="162"/>
      <c r="G23" s="163"/>
      <c r="H23" s="54"/>
    </row>
    <row r="24" spans="1:8" x14ac:dyDescent="0.25">
      <c r="A24" s="54"/>
      <c r="B24" s="54"/>
      <c r="C24" s="159">
        <v>16</v>
      </c>
      <c r="D24" s="160"/>
      <c r="E24" s="161" t="s">
        <v>112</v>
      </c>
      <c r="F24" s="162"/>
      <c r="G24" s="163"/>
      <c r="H24" s="54"/>
    </row>
    <row r="25" spans="1:8" x14ac:dyDescent="0.25">
      <c r="A25" s="54"/>
      <c r="B25" s="54"/>
      <c r="C25" s="173">
        <v>17</v>
      </c>
      <c r="D25" s="173"/>
      <c r="E25" s="161" t="s">
        <v>118</v>
      </c>
      <c r="F25" s="162"/>
      <c r="G25" s="163"/>
      <c r="H25" s="54"/>
    </row>
    <row r="26" spans="1:8" x14ac:dyDescent="0.25">
      <c r="A26" s="54"/>
      <c r="B26" s="54"/>
      <c r="C26" s="159">
        <v>18</v>
      </c>
      <c r="D26" s="160"/>
      <c r="E26" s="161" t="s">
        <v>116</v>
      </c>
      <c r="F26" s="162"/>
      <c r="G26" s="163"/>
      <c r="H26" s="54"/>
    </row>
    <row r="27" spans="1:8" x14ac:dyDescent="0.25">
      <c r="A27" s="54"/>
      <c r="B27" s="54"/>
      <c r="C27" s="159">
        <v>19</v>
      </c>
      <c r="D27" s="160"/>
      <c r="E27" s="161" t="s">
        <v>115</v>
      </c>
      <c r="F27" s="162"/>
      <c r="G27" s="163"/>
      <c r="H27" s="54"/>
    </row>
    <row r="28" spans="1:8" x14ac:dyDescent="0.25">
      <c r="A28" s="54"/>
      <c r="B28" s="54"/>
      <c r="C28" s="159">
        <v>20</v>
      </c>
      <c r="D28" s="160"/>
      <c r="E28" s="161" t="s">
        <v>155</v>
      </c>
      <c r="F28" s="162"/>
      <c r="G28" s="163"/>
      <c r="H28" s="54"/>
    </row>
    <row r="29" spans="1:8" x14ac:dyDescent="0.25">
      <c r="A29" s="54"/>
      <c r="B29" s="54"/>
      <c r="C29" s="54"/>
      <c r="D29" s="54"/>
      <c r="E29" s="54"/>
      <c r="F29" s="54"/>
      <c r="G29" s="54"/>
      <c r="H29" s="54"/>
    </row>
    <row r="30" spans="1:8" x14ac:dyDescent="0.25">
      <c r="A30" s="54"/>
      <c r="B30" s="54"/>
      <c r="C30" s="54"/>
      <c r="D30" s="54"/>
      <c r="E30" s="54"/>
      <c r="F30" s="54"/>
      <c r="G30" s="54"/>
      <c r="H30" s="54"/>
    </row>
    <row r="31" spans="1:8" x14ac:dyDescent="0.25">
      <c r="A31" s="164" t="s">
        <v>156</v>
      </c>
      <c r="B31" s="165"/>
      <c r="C31" s="165"/>
      <c r="D31" s="165"/>
      <c r="E31" s="165"/>
      <c r="F31" s="165"/>
      <c r="G31" s="165"/>
      <c r="H31" s="165"/>
    </row>
    <row r="32" spans="1:8" x14ac:dyDescent="0.25">
      <c r="A32" s="166" t="s">
        <v>157</v>
      </c>
      <c r="B32" s="167"/>
      <c r="C32" s="167"/>
      <c r="D32" s="167"/>
      <c r="E32" s="167"/>
      <c r="F32" s="167"/>
      <c r="G32" s="167"/>
      <c r="H32" s="168"/>
    </row>
    <row r="33" spans="1:8" x14ac:dyDescent="0.25">
      <c r="A33" s="156"/>
      <c r="B33" s="157"/>
      <c r="C33" s="157"/>
      <c r="D33" s="157"/>
      <c r="E33" s="157"/>
      <c r="F33" s="157"/>
      <c r="G33" s="157"/>
      <c r="H33" s="158"/>
    </row>
    <row r="34" spans="1:8" x14ac:dyDescent="0.25">
      <c r="A34" s="54"/>
      <c r="B34" s="54"/>
      <c r="C34" s="75"/>
      <c r="D34" s="75"/>
      <c r="E34" s="75"/>
      <c r="F34" s="75"/>
      <c r="G34" s="75"/>
      <c r="H34" s="54"/>
    </row>
    <row r="35" spans="1:8" x14ac:dyDescent="0.25">
      <c r="A35" s="54"/>
      <c r="B35" s="54"/>
      <c r="C35" s="54"/>
      <c r="D35" s="54"/>
      <c r="E35" s="54"/>
      <c r="F35" s="54"/>
      <c r="G35" s="54"/>
      <c r="H35" s="54"/>
    </row>
    <row r="36" spans="1:8" x14ac:dyDescent="0.25">
      <c r="A36" s="54"/>
      <c r="B36" s="54"/>
      <c r="C36" s="54"/>
      <c r="D36" s="54"/>
      <c r="E36" s="54"/>
      <c r="F36" s="54"/>
      <c r="G36" s="54"/>
      <c r="H36" s="54"/>
    </row>
  </sheetData>
  <mergeCells count="50">
    <mergeCell ref="C26:D26"/>
    <mergeCell ref="C27:D27"/>
    <mergeCell ref="C16:D16"/>
    <mergeCell ref="E16:G16"/>
    <mergeCell ref="C19:D19"/>
    <mergeCell ref="C20:D20"/>
    <mergeCell ref="C21:D21"/>
    <mergeCell ref="E25:G25"/>
    <mergeCell ref="E26:G26"/>
    <mergeCell ref="E27:G27"/>
    <mergeCell ref="C17:D17"/>
    <mergeCell ref="C18:D18"/>
    <mergeCell ref="E17:G17"/>
    <mergeCell ref="E18:G18"/>
    <mergeCell ref="E24:G24"/>
    <mergeCell ref="C22:D22"/>
    <mergeCell ref="C23:D23"/>
    <mergeCell ref="C24:D24"/>
    <mergeCell ref="C25:D25"/>
    <mergeCell ref="E19:G19"/>
    <mergeCell ref="E20:G20"/>
    <mergeCell ref="E21:G21"/>
    <mergeCell ref="E22:G22"/>
    <mergeCell ref="E23:G23"/>
    <mergeCell ref="E8:G8"/>
    <mergeCell ref="E9:G9"/>
    <mergeCell ref="E15:G15"/>
    <mergeCell ref="C8:D8"/>
    <mergeCell ref="C9:D9"/>
    <mergeCell ref="C10:D10"/>
    <mergeCell ref="C11:D11"/>
    <mergeCell ref="C12:D12"/>
    <mergeCell ref="E10:G10"/>
    <mergeCell ref="E11:G11"/>
    <mergeCell ref="E12:G12"/>
    <mergeCell ref="E13:G13"/>
    <mergeCell ref="E14:G14"/>
    <mergeCell ref="C13:D13"/>
    <mergeCell ref="C14:D14"/>
    <mergeCell ref="C15:D15"/>
    <mergeCell ref="A1:H1"/>
    <mergeCell ref="A2:H2"/>
    <mergeCell ref="A4:H4"/>
    <mergeCell ref="A5:H5"/>
    <mergeCell ref="A6:H6"/>
    <mergeCell ref="A33:H33"/>
    <mergeCell ref="C28:D28"/>
    <mergeCell ref="E28:G28"/>
    <mergeCell ref="A31:H31"/>
    <mergeCell ref="A32:H32"/>
  </mergeCells>
  <pageMargins left="0.43307086614173229" right="0.23622047244094488" top="0.39370078740157483" bottom="0.39370078740157483" header="0.31496062992125984" footer="0.31496062992125984"/>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84740745262"/>
  </sheetPr>
  <dimension ref="A1:L32"/>
  <sheetViews>
    <sheetView view="pageLayout" zoomScaleNormal="100" workbookViewId="0">
      <selection activeCell="G17" sqref="G17"/>
    </sheetView>
  </sheetViews>
  <sheetFormatPr baseColWidth="10" defaultRowHeight="15" x14ac:dyDescent="0.25"/>
  <cols>
    <col min="1" max="1" width="4.140625" bestFit="1" customWidth="1"/>
    <col min="2" max="2" width="40.42578125" customWidth="1"/>
    <col min="3" max="3" width="14.85546875" bestFit="1" customWidth="1"/>
    <col min="4" max="4" width="80.7109375" customWidth="1"/>
    <col min="5" max="5" width="13.28515625" bestFit="1" customWidth="1"/>
    <col min="6" max="6" width="11.140625" bestFit="1" customWidth="1"/>
    <col min="7" max="11" width="19.5703125" customWidth="1"/>
    <col min="12" max="12" width="17.85546875" customWidth="1"/>
  </cols>
  <sheetData>
    <row r="1" spans="1:12" s="54" customFormat="1" ht="17.100000000000001" customHeight="1" x14ac:dyDescent="0.25">
      <c r="B1" s="169" t="str">
        <f>Accueil!A7</f>
        <v>AO/Cefap</v>
      </c>
      <c r="C1" s="169"/>
      <c r="D1" s="169"/>
      <c r="E1" s="169" t="str">
        <f>Accueil!A7</f>
        <v>AO/Cefap</v>
      </c>
      <c r="F1" s="169"/>
      <c r="G1" s="169"/>
      <c r="H1" s="169"/>
      <c r="I1" s="169"/>
      <c r="J1" s="169"/>
      <c r="K1" s="169"/>
      <c r="L1" s="169"/>
    </row>
    <row r="2" spans="1:12" s="54" customFormat="1" ht="17.100000000000001" customHeight="1" x14ac:dyDescent="0.25">
      <c r="B2" s="170" t="s">
        <v>25</v>
      </c>
      <c r="C2" s="170"/>
      <c r="D2" s="170"/>
      <c r="E2" s="170" t="s">
        <v>29</v>
      </c>
      <c r="F2" s="170"/>
      <c r="G2" s="170"/>
      <c r="H2" s="170"/>
      <c r="I2" s="170"/>
      <c r="J2" s="170"/>
      <c r="K2" s="170"/>
      <c r="L2" s="170"/>
    </row>
    <row r="3" spans="1:12" s="54" customFormat="1" ht="17.100000000000001" customHeight="1" thickBot="1" x14ac:dyDescent="0.3"/>
    <row r="4" spans="1:12" s="54" customFormat="1" ht="17.100000000000001" customHeight="1" thickBot="1" x14ac:dyDescent="0.3">
      <c r="A4" s="53"/>
      <c r="B4" s="4" t="str">
        <f>"MATERIEL N°" &amp;$A$4</f>
        <v>MATERIEL N°</v>
      </c>
      <c r="C4" s="55" t="s">
        <v>11</v>
      </c>
      <c r="D4" s="55"/>
      <c r="E4" s="63" t="str">
        <f>"MATERIEL N°" &amp;$A$4</f>
        <v>MATERIEL N°</v>
      </c>
      <c r="F4" s="55" t="s">
        <v>11</v>
      </c>
      <c r="G4" s="184"/>
      <c r="H4" s="201"/>
      <c r="I4" s="201"/>
      <c r="J4" s="201"/>
      <c r="K4" s="201"/>
      <c r="L4" s="185"/>
    </row>
    <row r="5" spans="1:12" s="54" customFormat="1" ht="17.100000000000001" customHeight="1" x14ac:dyDescent="0.25">
      <c r="B5" s="55" t="s">
        <v>0</v>
      </c>
      <c r="C5" s="171" t="s">
        <v>167</v>
      </c>
      <c r="D5" s="171"/>
      <c r="E5" s="62" t="s">
        <v>0</v>
      </c>
      <c r="F5" s="164" t="str">
        <f>C5</f>
        <v>PRESSE PRODUCTION A3 N&amp;B 90ppm</v>
      </c>
      <c r="G5" s="165"/>
      <c r="H5" s="165"/>
      <c r="I5" s="165"/>
      <c r="J5" s="165"/>
      <c r="K5" s="165"/>
      <c r="L5" s="165"/>
    </row>
    <row r="6" spans="1:12" s="54" customFormat="1" ht="17.100000000000001" customHeight="1" x14ac:dyDescent="0.25">
      <c r="B6" s="55" t="s">
        <v>1</v>
      </c>
      <c r="C6" s="186"/>
      <c r="D6" s="187"/>
      <c r="E6" s="56"/>
      <c r="F6" s="56"/>
      <c r="G6" s="56"/>
    </row>
    <row r="7" spans="1:12" s="54" customFormat="1" ht="17.100000000000001" customHeight="1" x14ac:dyDescent="0.25">
      <c r="E7" s="181" t="s">
        <v>93</v>
      </c>
      <c r="F7" s="182"/>
      <c r="G7" s="182"/>
      <c r="H7" s="182"/>
      <c r="I7" s="182"/>
      <c r="J7" s="182"/>
      <c r="K7" s="182"/>
      <c r="L7" s="183"/>
    </row>
    <row r="8" spans="1:12" s="54" customFormat="1" ht="17.100000000000001" customHeight="1" x14ac:dyDescent="0.25">
      <c r="B8" s="14" t="s">
        <v>9</v>
      </c>
      <c r="C8" s="114" t="s">
        <v>7</v>
      </c>
      <c r="D8" s="114" t="s">
        <v>8</v>
      </c>
      <c r="E8" s="175" t="s">
        <v>32</v>
      </c>
      <c r="F8" s="176"/>
      <c r="G8" s="60" t="s">
        <v>170</v>
      </c>
      <c r="H8" s="60" t="str">
        <f>Accueil!$C$13</f>
        <v>Achat</v>
      </c>
      <c r="I8" s="60" t="e">
        <f>Accueil!#REF!</f>
        <v>#REF!</v>
      </c>
      <c r="J8" s="60" t="e">
        <f>Accueil!#REF!</f>
        <v>#REF!</v>
      </c>
      <c r="K8" s="60" t="e">
        <f>Accueil!#REF!</f>
        <v>#REF!</v>
      </c>
      <c r="L8" s="60" t="str">
        <f>Accueil!$D$13</f>
        <v>LOA 20 Trimestres</v>
      </c>
    </row>
    <row r="9" spans="1:12" s="54" customFormat="1" ht="17.100000000000001" customHeight="1" x14ac:dyDescent="0.25">
      <c r="B9" s="15" t="s">
        <v>3</v>
      </c>
      <c r="C9" s="113">
        <v>90</v>
      </c>
      <c r="D9" s="113"/>
      <c r="E9" s="161" t="str">
        <f>"Matériel n°" &amp;$A$4</f>
        <v>Matériel n°</v>
      </c>
      <c r="F9" s="163"/>
      <c r="G9" s="113"/>
      <c r="H9" s="110"/>
      <c r="I9" s="113"/>
      <c r="J9" s="113"/>
      <c r="K9" s="113"/>
      <c r="L9" s="113"/>
    </row>
    <row r="10" spans="1:12" s="54" customFormat="1" ht="17.100000000000001" customHeight="1" x14ac:dyDescent="0.25">
      <c r="B10" s="55" t="s">
        <v>21</v>
      </c>
      <c r="C10" s="113">
        <v>50</v>
      </c>
      <c r="D10" s="111"/>
      <c r="E10" s="161" t="s">
        <v>33</v>
      </c>
      <c r="F10" s="163"/>
      <c r="G10" s="113"/>
      <c r="H10" s="110"/>
      <c r="I10" s="113"/>
      <c r="J10" s="113"/>
      <c r="K10" s="113"/>
      <c r="L10" s="113"/>
    </row>
    <row r="11" spans="1:12" s="54" customFormat="1" ht="17.100000000000001" customHeight="1" x14ac:dyDescent="0.25">
      <c r="B11" s="55" t="s">
        <v>20</v>
      </c>
      <c r="C11" s="113">
        <v>2048</v>
      </c>
      <c r="D11" s="113"/>
      <c r="E11" s="161" t="s">
        <v>38</v>
      </c>
      <c r="F11" s="163"/>
      <c r="G11" s="113"/>
      <c r="H11" s="110"/>
      <c r="I11" s="113"/>
      <c r="J11" s="113"/>
      <c r="K11" s="113"/>
      <c r="L11" s="113"/>
    </row>
    <row r="12" spans="1:12" s="54" customFormat="1" ht="17.100000000000001" customHeight="1" x14ac:dyDescent="0.25">
      <c r="B12" s="55" t="s">
        <v>74</v>
      </c>
      <c r="C12" s="113">
        <v>500</v>
      </c>
      <c r="D12" s="113"/>
      <c r="E12" s="161" t="s">
        <v>82</v>
      </c>
      <c r="F12" s="163"/>
      <c r="G12" s="113"/>
      <c r="H12" s="110"/>
      <c r="I12" s="113"/>
      <c r="J12" s="113"/>
      <c r="K12" s="113"/>
      <c r="L12" s="113"/>
    </row>
    <row r="13" spans="1:12" s="54" customFormat="1" ht="17.100000000000001" customHeight="1" x14ac:dyDescent="0.25">
      <c r="B13" s="55" t="s">
        <v>4</v>
      </c>
      <c r="C13" s="113">
        <v>100</v>
      </c>
      <c r="D13" s="113"/>
      <c r="E13" s="161" t="s">
        <v>90</v>
      </c>
      <c r="F13" s="163"/>
      <c r="G13" s="113"/>
      <c r="H13" s="110"/>
      <c r="I13" s="113"/>
      <c r="J13" s="113"/>
      <c r="K13" s="113"/>
      <c r="L13" s="113"/>
    </row>
    <row r="14" spans="1:12" s="54" customFormat="1" ht="17.100000000000001" customHeight="1" x14ac:dyDescent="0.25">
      <c r="B14" s="55" t="s">
        <v>5</v>
      </c>
      <c r="C14" s="113">
        <v>1100</v>
      </c>
      <c r="D14" s="113"/>
      <c r="E14" s="161" t="s">
        <v>123</v>
      </c>
      <c r="F14" s="163"/>
      <c r="G14" s="113"/>
      <c r="H14" s="110"/>
      <c r="I14" s="113"/>
      <c r="J14" s="113"/>
      <c r="K14" s="113"/>
      <c r="L14" s="113"/>
    </row>
    <row r="15" spans="1:12" s="54" customFormat="1" ht="17.100000000000001" customHeight="1" x14ac:dyDescent="0.25">
      <c r="E15" s="2"/>
      <c r="F15" s="2"/>
      <c r="G15" s="2"/>
      <c r="H15" s="2"/>
      <c r="I15" s="2"/>
      <c r="J15" s="2"/>
      <c r="K15" s="2"/>
      <c r="L15" s="2"/>
    </row>
    <row r="16" spans="1:12" s="54" customFormat="1" ht="17.100000000000001" customHeight="1" x14ac:dyDescent="0.25">
      <c r="B16" s="14" t="s">
        <v>6</v>
      </c>
      <c r="C16" s="114" t="s">
        <v>12</v>
      </c>
      <c r="D16" s="114" t="s">
        <v>8</v>
      </c>
      <c r="E16" s="174" t="s">
        <v>94</v>
      </c>
      <c r="F16" s="174"/>
      <c r="G16" s="174"/>
      <c r="H16" s="174"/>
      <c r="I16" s="174"/>
      <c r="J16" s="174"/>
      <c r="K16" s="174"/>
      <c r="L16" s="174"/>
    </row>
    <row r="17" spans="1:12" s="54" customFormat="1" ht="17.100000000000001" customHeight="1" x14ac:dyDescent="0.25">
      <c r="B17" s="197" t="s">
        <v>98</v>
      </c>
      <c r="C17" s="199" t="s">
        <v>13</v>
      </c>
      <c r="D17" s="199"/>
      <c r="E17" s="60" t="s">
        <v>34</v>
      </c>
      <c r="F17" s="60" t="s">
        <v>35</v>
      </c>
      <c r="G17" s="60" t="s">
        <v>170</v>
      </c>
      <c r="H17" s="60" t="str">
        <f>Accueil!$C$13</f>
        <v>Achat</v>
      </c>
      <c r="I17" s="60" t="e">
        <f>Accueil!#REF!</f>
        <v>#REF!</v>
      </c>
      <c r="J17" s="60" t="e">
        <f>Accueil!#REF!</f>
        <v>#REF!</v>
      </c>
      <c r="K17" s="60" t="e">
        <f>Accueil!#REF!</f>
        <v>#REF!</v>
      </c>
      <c r="L17" s="60" t="str">
        <f>Accueil!$D$13</f>
        <v>LOA 20 Trimestres</v>
      </c>
    </row>
    <row r="18" spans="1:12" s="54" customFormat="1" ht="17.100000000000001" customHeight="1" x14ac:dyDescent="0.25">
      <c r="B18" s="198"/>
      <c r="C18" s="200"/>
      <c r="D18" s="200"/>
      <c r="E18" s="110" t="str">
        <f>"Matériel n°" &amp;$A$4</f>
        <v>Matériel n°</v>
      </c>
      <c r="F18" s="113">
        <f>C6</f>
        <v>0</v>
      </c>
      <c r="G18" s="113"/>
      <c r="H18" s="113"/>
      <c r="I18" s="113"/>
      <c r="J18" s="113"/>
      <c r="K18" s="113"/>
      <c r="L18" s="113"/>
    </row>
    <row r="19" spans="1:12" s="54" customFormat="1" ht="17.100000000000001" customHeight="1" x14ac:dyDescent="0.25">
      <c r="B19" s="197" t="s">
        <v>153</v>
      </c>
      <c r="C19" s="199" t="s">
        <v>13</v>
      </c>
      <c r="D19" s="199"/>
      <c r="E19" s="110" t="s">
        <v>33</v>
      </c>
      <c r="F19" s="113"/>
      <c r="G19" s="113"/>
      <c r="H19" s="113"/>
      <c r="I19" s="113"/>
      <c r="J19" s="113"/>
      <c r="K19" s="113"/>
      <c r="L19" s="113"/>
    </row>
    <row r="20" spans="1:12" s="54" customFormat="1" ht="17.100000000000001" customHeight="1" x14ac:dyDescent="0.25">
      <c r="B20" s="198"/>
      <c r="C20" s="200"/>
      <c r="D20" s="200"/>
      <c r="E20" s="110" t="s">
        <v>38</v>
      </c>
      <c r="F20" s="113"/>
      <c r="G20" s="113"/>
      <c r="H20" s="113"/>
      <c r="I20" s="113"/>
      <c r="J20" s="113"/>
      <c r="K20" s="113"/>
      <c r="L20" s="113"/>
    </row>
    <row r="21" spans="1:12" s="54" customFormat="1" ht="17.100000000000001" customHeight="1" x14ac:dyDescent="0.25">
      <c r="E21" s="110" t="s">
        <v>82</v>
      </c>
      <c r="F21" s="113"/>
      <c r="G21" s="113"/>
      <c r="H21" s="113"/>
      <c r="I21" s="113"/>
      <c r="J21" s="113"/>
      <c r="K21" s="113"/>
      <c r="L21" s="113"/>
    </row>
    <row r="22" spans="1:12" s="54" customFormat="1" ht="17.100000000000001" customHeight="1" x14ac:dyDescent="0.25">
      <c r="B22" s="14" t="s">
        <v>10</v>
      </c>
      <c r="C22" s="114" t="s">
        <v>7</v>
      </c>
      <c r="D22" s="114" t="s">
        <v>8</v>
      </c>
      <c r="E22" s="110" t="s">
        <v>90</v>
      </c>
      <c r="F22" s="113"/>
      <c r="G22" s="113"/>
      <c r="H22" s="113"/>
      <c r="I22" s="113"/>
      <c r="J22" s="113"/>
      <c r="K22" s="113"/>
      <c r="L22" s="113"/>
    </row>
    <row r="23" spans="1:12" s="54" customFormat="1" ht="17.100000000000001" customHeight="1" x14ac:dyDescent="0.25">
      <c r="A23" s="202" t="s">
        <v>14</v>
      </c>
      <c r="B23" s="55" t="s">
        <v>74</v>
      </c>
      <c r="C23" s="113">
        <v>500</v>
      </c>
      <c r="D23" s="113"/>
      <c r="E23" s="110" t="s">
        <v>123</v>
      </c>
      <c r="F23" s="113"/>
      <c r="G23" s="113"/>
      <c r="H23" s="113"/>
      <c r="I23" s="113"/>
      <c r="J23" s="113"/>
      <c r="K23" s="113"/>
      <c r="L23" s="113"/>
    </row>
    <row r="24" spans="1:12" s="54" customFormat="1" ht="17.100000000000001" customHeight="1" x14ac:dyDescent="0.25">
      <c r="A24" s="203"/>
      <c r="B24" s="57" t="s">
        <v>15</v>
      </c>
      <c r="C24" s="113">
        <v>1000</v>
      </c>
      <c r="D24" s="113"/>
      <c r="E24" s="181" t="s">
        <v>37</v>
      </c>
      <c r="F24" s="183"/>
      <c r="G24" s="112"/>
      <c r="H24" s="58"/>
      <c r="I24" s="58"/>
      <c r="J24" s="58"/>
      <c r="K24" s="58"/>
      <c r="L24" s="58"/>
    </row>
    <row r="25" spans="1:12" s="54" customFormat="1" ht="17.100000000000001" customHeight="1" x14ac:dyDescent="0.25">
      <c r="A25" s="202" t="s">
        <v>16</v>
      </c>
      <c r="B25" s="55" t="s">
        <v>85</v>
      </c>
      <c r="C25" s="113">
        <v>1500</v>
      </c>
      <c r="D25" s="113"/>
      <c r="E25" s="181" t="str">
        <f>IF(Accueil!$C$12="Oui","SOMME DES LOYERS LOA 4 T","-")</f>
        <v>SOMME DES LOYERS LOA 4 T</v>
      </c>
      <c r="F25" s="183"/>
      <c r="G25" s="61"/>
      <c r="H25" s="113"/>
      <c r="I25" s="58"/>
      <c r="J25" s="58"/>
      <c r="K25" s="58"/>
      <c r="L25" s="58"/>
    </row>
    <row r="26" spans="1:12" s="54" customFormat="1" ht="17.100000000000001" customHeight="1" x14ac:dyDescent="0.25">
      <c r="A26" s="203"/>
      <c r="B26" s="57" t="s">
        <v>86</v>
      </c>
      <c r="C26" s="113">
        <v>1500</v>
      </c>
      <c r="D26" s="55"/>
      <c r="E26" s="181" t="e">
        <f>IF(Accueil!#REF!="Oui","SOMME DES LOYERS LOA 8 T","-")</f>
        <v>#REF!</v>
      </c>
      <c r="F26" s="183"/>
      <c r="G26" s="61"/>
      <c r="H26" s="58"/>
      <c r="I26" s="113"/>
      <c r="J26" s="58"/>
      <c r="K26" s="58"/>
      <c r="L26" s="58"/>
    </row>
    <row r="27" spans="1:12" s="54" customFormat="1" ht="17.100000000000001" customHeight="1" x14ac:dyDescent="0.25">
      <c r="A27" s="14" t="s">
        <v>80</v>
      </c>
      <c r="B27" s="55" t="s">
        <v>26</v>
      </c>
      <c r="C27" s="113" t="s">
        <v>13</v>
      </c>
      <c r="D27" s="113"/>
      <c r="E27" s="181" t="e">
        <f>IF(Accueil!#REF!="Oui","SOMME DES LOYERS LOA 12 T","-")</f>
        <v>#REF!</v>
      </c>
      <c r="F27" s="183"/>
      <c r="G27" s="61"/>
      <c r="H27" s="58"/>
      <c r="I27" s="58"/>
      <c r="J27" s="113"/>
      <c r="K27" s="58"/>
      <c r="L27" s="58"/>
    </row>
    <row r="28" spans="1:12" s="54" customFormat="1" ht="17.100000000000001" customHeight="1" x14ac:dyDescent="0.25">
      <c r="A28" s="14" t="s">
        <v>87</v>
      </c>
      <c r="B28" s="55" t="s">
        <v>79</v>
      </c>
      <c r="C28" s="113" t="s">
        <v>13</v>
      </c>
      <c r="D28" s="113"/>
      <c r="E28" s="181" t="e">
        <f>IF(Accueil!#REF!="Oui","SOMME DES LOYERS LOA 16 T","-")</f>
        <v>#REF!</v>
      </c>
      <c r="F28" s="183"/>
      <c r="G28" s="61"/>
      <c r="H28" s="58"/>
      <c r="I28" s="58"/>
      <c r="J28" s="58"/>
      <c r="K28" s="59"/>
      <c r="L28" s="58"/>
    </row>
    <row r="29" spans="1:12" s="54" customFormat="1" ht="17.100000000000001" customHeight="1" x14ac:dyDescent="0.25">
      <c r="A29" s="14" t="s">
        <v>122</v>
      </c>
      <c r="B29" s="55" t="s">
        <v>91</v>
      </c>
      <c r="C29" s="113" t="s">
        <v>88</v>
      </c>
      <c r="D29" s="113"/>
      <c r="E29" s="181" t="str">
        <f>IF(Accueil!$D$12="Oui","SOMME DES LOYERS LOA 20 T","-")</f>
        <v>SOMME DES LOYERS LOA 20 T</v>
      </c>
      <c r="F29" s="183"/>
      <c r="G29" s="61"/>
      <c r="H29" s="58"/>
      <c r="I29" s="58"/>
      <c r="J29" s="58"/>
      <c r="K29" s="58"/>
      <c r="L29" s="110"/>
    </row>
    <row r="30" spans="1:12" s="54" customFormat="1" ht="17.100000000000001" customHeight="1" x14ac:dyDescent="0.25">
      <c r="A30" s="51"/>
      <c r="B30" s="52"/>
      <c r="C30" s="52"/>
      <c r="D30" s="52"/>
    </row>
    <row r="31" spans="1:12" s="54" customFormat="1" ht="17.100000000000001" customHeight="1" x14ac:dyDescent="0.25">
      <c r="A31" s="51"/>
      <c r="B31" s="188" t="s">
        <v>89</v>
      </c>
      <c r="C31" s="189"/>
      <c r="D31" s="190"/>
    </row>
    <row r="32" spans="1:12" s="54" customFormat="1" ht="17.100000000000001" customHeight="1" x14ac:dyDescent="0.25">
      <c r="A32" s="51"/>
      <c r="B32" s="194"/>
      <c r="C32" s="195"/>
      <c r="D32" s="196"/>
    </row>
  </sheetData>
  <mergeCells count="32">
    <mergeCell ref="E11:F11"/>
    <mergeCell ref="B1:D1"/>
    <mergeCell ref="E1:L1"/>
    <mergeCell ref="B2:D2"/>
    <mergeCell ref="E2:L2"/>
    <mergeCell ref="G4:L4"/>
    <mergeCell ref="C5:D5"/>
    <mergeCell ref="F5:L5"/>
    <mergeCell ref="C6:D6"/>
    <mergeCell ref="E7:L7"/>
    <mergeCell ref="E8:F8"/>
    <mergeCell ref="E9:F9"/>
    <mergeCell ref="E10:F10"/>
    <mergeCell ref="E12:F12"/>
    <mergeCell ref="E13:F13"/>
    <mergeCell ref="E14:F14"/>
    <mergeCell ref="E16:L16"/>
    <mergeCell ref="B17:B18"/>
    <mergeCell ref="C17:C18"/>
    <mergeCell ref="D17:D18"/>
    <mergeCell ref="A23:A24"/>
    <mergeCell ref="E24:F24"/>
    <mergeCell ref="A25:A26"/>
    <mergeCell ref="E25:F25"/>
    <mergeCell ref="E26:F26"/>
    <mergeCell ref="E27:F27"/>
    <mergeCell ref="E28:F28"/>
    <mergeCell ref="E29:F29"/>
    <mergeCell ref="B31:D32"/>
    <mergeCell ref="B19:B20"/>
    <mergeCell ref="C19:C20"/>
    <mergeCell ref="D19:D20"/>
  </mergeCells>
  <pageMargins left="0.43307086614173229" right="0.23622047244094488" top="0.39370078740157483" bottom="0.39370078740157483" header="0.31496062992125984" footer="0.31496062992125984"/>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84740745262"/>
  </sheetPr>
  <dimension ref="A1:L33"/>
  <sheetViews>
    <sheetView view="pageLayout" zoomScaleNormal="100" workbookViewId="0">
      <selection activeCell="G17" sqref="G17"/>
    </sheetView>
  </sheetViews>
  <sheetFormatPr baseColWidth="10" defaultRowHeight="15" x14ac:dyDescent="0.25"/>
  <cols>
    <col min="1" max="1" width="4.140625" bestFit="1" customWidth="1"/>
    <col min="2" max="2" width="40.42578125" customWidth="1"/>
    <col min="3" max="3" width="14.85546875" bestFit="1" customWidth="1"/>
    <col min="4" max="4" width="80.7109375" customWidth="1"/>
    <col min="5" max="5" width="13.28515625" bestFit="1" customWidth="1"/>
    <col min="6" max="6" width="11.140625" bestFit="1" customWidth="1"/>
    <col min="7" max="11" width="19.5703125" customWidth="1"/>
    <col min="12" max="12" width="18" customWidth="1"/>
  </cols>
  <sheetData>
    <row r="1" spans="1:12" s="54" customFormat="1" ht="17.100000000000001" customHeight="1" x14ac:dyDescent="0.25">
      <c r="B1" s="169" t="str">
        <f>Accueil!A7</f>
        <v>AO/Cefap</v>
      </c>
      <c r="C1" s="169"/>
      <c r="D1" s="169"/>
      <c r="E1" s="169" t="str">
        <f>Accueil!A7</f>
        <v>AO/Cefap</v>
      </c>
      <c r="F1" s="169"/>
      <c r="G1" s="169"/>
      <c r="H1" s="169"/>
      <c r="I1" s="169"/>
      <c r="J1" s="169"/>
      <c r="K1" s="169"/>
      <c r="L1" s="169"/>
    </row>
    <row r="2" spans="1:12" s="54" customFormat="1" ht="17.100000000000001" customHeight="1" x14ac:dyDescent="0.25">
      <c r="B2" s="170" t="s">
        <v>25</v>
      </c>
      <c r="C2" s="170"/>
      <c r="D2" s="170"/>
      <c r="E2" s="170" t="s">
        <v>29</v>
      </c>
      <c r="F2" s="170"/>
      <c r="G2" s="170"/>
      <c r="H2" s="170"/>
      <c r="I2" s="170"/>
      <c r="J2" s="170"/>
      <c r="K2" s="170"/>
      <c r="L2" s="170"/>
    </row>
    <row r="3" spans="1:12" s="54" customFormat="1" ht="17.100000000000001" customHeight="1" thickBot="1" x14ac:dyDescent="0.3"/>
    <row r="4" spans="1:12" s="54" customFormat="1" ht="17.100000000000001" customHeight="1" thickBot="1" x14ac:dyDescent="0.3">
      <c r="A4" s="53"/>
      <c r="B4" s="4" t="str">
        <f>"MATERIEL N°" &amp;$A$4</f>
        <v>MATERIEL N°</v>
      </c>
      <c r="C4" s="55" t="s">
        <v>11</v>
      </c>
      <c r="D4" s="55"/>
      <c r="E4" s="63" t="str">
        <f>"MATERIEL N°" &amp;$A$4</f>
        <v>MATERIEL N°</v>
      </c>
      <c r="F4" s="55" t="s">
        <v>11</v>
      </c>
      <c r="G4" s="184"/>
      <c r="H4" s="201"/>
      <c r="I4" s="201"/>
      <c r="J4" s="201"/>
      <c r="K4" s="201"/>
      <c r="L4" s="185"/>
    </row>
    <row r="5" spans="1:12" s="54" customFormat="1" ht="17.100000000000001" customHeight="1" x14ac:dyDescent="0.25">
      <c r="B5" s="55" t="s">
        <v>0</v>
      </c>
      <c r="C5" s="171" t="s">
        <v>168</v>
      </c>
      <c r="D5" s="171"/>
      <c r="E5" s="62" t="s">
        <v>0</v>
      </c>
      <c r="F5" s="164" t="str">
        <f>C5</f>
        <v>PRESSE PRODUCTION A3 COULEUR 90ppm</v>
      </c>
      <c r="G5" s="165"/>
      <c r="H5" s="165"/>
      <c r="I5" s="165"/>
      <c r="J5" s="165"/>
      <c r="K5" s="165"/>
      <c r="L5" s="165"/>
    </row>
    <row r="6" spans="1:12" s="54" customFormat="1" ht="17.100000000000001" customHeight="1" x14ac:dyDescent="0.25">
      <c r="B6" s="55" t="s">
        <v>1</v>
      </c>
      <c r="C6" s="186"/>
      <c r="D6" s="187"/>
      <c r="E6" s="56"/>
      <c r="F6" s="56"/>
      <c r="G6" s="56"/>
    </row>
    <row r="7" spans="1:12" s="54" customFormat="1" ht="17.100000000000001" customHeight="1" x14ac:dyDescent="0.25">
      <c r="E7" s="181" t="s">
        <v>93</v>
      </c>
      <c r="F7" s="182"/>
      <c r="G7" s="182"/>
      <c r="H7" s="182"/>
      <c r="I7" s="182"/>
      <c r="J7" s="182"/>
      <c r="K7" s="182"/>
      <c r="L7" s="183"/>
    </row>
    <row r="8" spans="1:12" s="54" customFormat="1" ht="17.100000000000001" customHeight="1" x14ac:dyDescent="0.25">
      <c r="B8" s="14" t="s">
        <v>9</v>
      </c>
      <c r="C8" s="114" t="s">
        <v>7</v>
      </c>
      <c r="D8" s="114" t="s">
        <v>8</v>
      </c>
      <c r="E8" s="175" t="s">
        <v>32</v>
      </c>
      <c r="F8" s="176"/>
      <c r="G8" s="60" t="s">
        <v>170</v>
      </c>
      <c r="H8" s="60" t="str">
        <f>Accueil!$C$13</f>
        <v>Achat</v>
      </c>
      <c r="I8" s="60" t="e">
        <f>Accueil!#REF!</f>
        <v>#REF!</v>
      </c>
      <c r="J8" s="60" t="e">
        <f>Accueil!#REF!</f>
        <v>#REF!</v>
      </c>
      <c r="K8" s="60" t="e">
        <f>Accueil!#REF!</f>
        <v>#REF!</v>
      </c>
      <c r="L8" s="60" t="str">
        <f>Accueil!$D$13</f>
        <v>LOA 20 Trimestres</v>
      </c>
    </row>
    <row r="9" spans="1:12" s="54" customFormat="1" ht="17.100000000000001" customHeight="1" x14ac:dyDescent="0.25">
      <c r="B9" s="15" t="s">
        <v>3</v>
      </c>
      <c r="C9" s="113">
        <v>90</v>
      </c>
      <c r="D9" s="113"/>
      <c r="E9" s="161" t="str">
        <f>"Matériel n°" &amp;$A$4</f>
        <v>Matériel n°</v>
      </c>
      <c r="F9" s="163"/>
      <c r="G9" s="113"/>
      <c r="H9" s="110"/>
      <c r="I9" s="113"/>
      <c r="J9" s="113"/>
      <c r="K9" s="113"/>
      <c r="L9" s="113"/>
    </row>
    <row r="10" spans="1:12" s="54" customFormat="1" ht="17.100000000000001" customHeight="1" x14ac:dyDescent="0.25">
      <c r="B10" s="55" t="s">
        <v>18</v>
      </c>
      <c r="C10" s="113">
        <v>90</v>
      </c>
      <c r="D10" s="113"/>
      <c r="E10" s="161" t="s">
        <v>33</v>
      </c>
      <c r="F10" s="163"/>
      <c r="G10" s="113"/>
      <c r="H10" s="110"/>
      <c r="I10" s="113"/>
      <c r="J10" s="113"/>
      <c r="K10" s="113"/>
      <c r="L10" s="113"/>
    </row>
    <row r="11" spans="1:12" s="54" customFormat="1" ht="17.100000000000001" customHeight="1" x14ac:dyDescent="0.25">
      <c r="B11" s="55" t="s">
        <v>21</v>
      </c>
      <c r="C11" s="113">
        <v>50</v>
      </c>
      <c r="D11" s="113"/>
      <c r="E11" s="161" t="s">
        <v>38</v>
      </c>
      <c r="F11" s="163"/>
      <c r="G11" s="113"/>
      <c r="H11" s="110"/>
      <c r="I11" s="113"/>
      <c r="J11" s="113"/>
      <c r="K11" s="113"/>
      <c r="L11" s="113"/>
    </row>
    <row r="12" spans="1:12" s="54" customFormat="1" ht="17.100000000000001" customHeight="1" x14ac:dyDescent="0.25">
      <c r="B12" s="55" t="s">
        <v>20</v>
      </c>
      <c r="C12" s="113">
        <v>2048</v>
      </c>
      <c r="D12" s="113"/>
      <c r="E12" s="161" t="s">
        <v>82</v>
      </c>
      <c r="F12" s="163"/>
      <c r="G12" s="113"/>
      <c r="H12" s="110"/>
      <c r="I12" s="113"/>
      <c r="J12" s="113"/>
      <c r="K12" s="113"/>
      <c r="L12" s="113"/>
    </row>
    <row r="13" spans="1:12" s="54" customFormat="1" ht="17.100000000000001" customHeight="1" x14ac:dyDescent="0.25">
      <c r="B13" s="55" t="s">
        <v>74</v>
      </c>
      <c r="C13" s="113">
        <v>500</v>
      </c>
      <c r="D13" s="113"/>
      <c r="E13" s="161" t="s">
        <v>90</v>
      </c>
      <c r="F13" s="163"/>
      <c r="G13" s="113"/>
      <c r="H13" s="110"/>
      <c r="I13" s="113"/>
      <c r="J13" s="113"/>
      <c r="K13" s="113"/>
      <c r="L13" s="113"/>
    </row>
    <row r="14" spans="1:12" s="54" customFormat="1" ht="17.100000000000001" customHeight="1" x14ac:dyDescent="0.25">
      <c r="B14" s="55" t="s">
        <v>4</v>
      </c>
      <c r="C14" s="113">
        <v>100</v>
      </c>
      <c r="D14" s="113"/>
      <c r="E14" s="161" t="s">
        <v>123</v>
      </c>
      <c r="F14" s="163"/>
      <c r="G14" s="113"/>
      <c r="H14" s="110"/>
      <c r="I14" s="113"/>
      <c r="J14" s="113"/>
      <c r="K14" s="113"/>
      <c r="L14" s="113"/>
    </row>
    <row r="15" spans="1:12" s="54" customFormat="1" ht="17.100000000000001" customHeight="1" x14ac:dyDescent="0.25">
      <c r="B15" s="55" t="s">
        <v>5</v>
      </c>
      <c r="C15" s="113">
        <v>1100</v>
      </c>
      <c r="D15" s="113"/>
      <c r="E15" s="2"/>
      <c r="F15" s="2"/>
      <c r="G15" s="2"/>
      <c r="H15" s="2"/>
      <c r="I15" s="2"/>
      <c r="J15" s="2"/>
      <c r="K15" s="2"/>
      <c r="L15" s="2"/>
    </row>
    <row r="16" spans="1:12" s="54" customFormat="1" ht="17.100000000000001" customHeight="1" x14ac:dyDescent="0.25">
      <c r="E16" s="174" t="s">
        <v>94</v>
      </c>
      <c r="F16" s="174"/>
      <c r="G16" s="174"/>
      <c r="H16" s="174"/>
      <c r="I16" s="174"/>
      <c r="J16" s="174"/>
      <c r="K16" s="174"/>
      <c r="L16" s="174"/>
    </row>
    <row r="17" spans="1:12" s="54" customFormat="1" ht="17.100000000000001" customHeight="1" x14ac:dyDescent="0.25">
      <c r="B17" s="14" t="s">
        <v>6</v>
      </c>
      <c r="C17" s="114" t="s">
        <v>12</v>
      </c>
      <c r="D17" s="114" t="s">
        <v>8</v>
      </c>
      <c r="E17" s="60" t="s">
        <v>34</v>
      </c>
      <c r="F17" s="60" t="s">
        <v>35</v>
      </c>
      <c r="G17" s="60" t="s">
        <v>170</v>
      </c>
      <c r="H17" s="60" t="str">
        <f>Accueil!$C$13</f>
        <v>Achat</v>
      </c>
      <c r="I17" s="60" t="e">
        <f>Accueil!#REF!</f>
        <v>#REF!</v>
      </c>
      <c r="J17" s="60" t="e">
        <f>Accueil!#REF!</f>
        <v>#REF!</v>
      </c>
      <c r="K17" s="60" t="e">
        <f>Accueil!#REF!</f>
        <v>#REF!</v>
      </c>
      <c r="L17" s="60" t="str">
        <f>Accueil!$D$13</f>
        <v>LOA 20 Trimestres</v>
      </c>
    </row>
    <row r="18" spans="1:12" s="54" customFormat="1" ht="17.100000000000001" customHeight="1" x14ac:dyDescent="0.25">
      <c r="B18" s="197" t="s">
        <v>98</v>
      </c>
      <c r="C18" s="199" t="s">
        <v>13</v>
      </c>
      <c r="D18" s="199"/>
      <c r="E18" s="110" t="str">
        <f>"Matériel n°" &amp;$A$4</f>
        <v>Matériel n°</v>
      </c>
      <c r="F18" s="113">
        <f>C6</f>
        <v>0</v>
      </c>
      <c r="G18" s="113"/>
      <c r="H18" s="113"/>
      <c r="I18" s="113"/>
      <c r="J18" s="113"/>
      <c r="K18" s="113"/>
      <c r="L18" s="113"/>
    </row>
    <row r="19" spans="1:12" s="54" customFormat="1" ht="17.100000000000001" customHeight="1" x14ac:dyDescent="0.25">
      <c r="B19" s="198"/>
      <c r="C19" s="200"/>
      <c r="D19" s="200"/>
      <c r="E19" s="110" t="s">
        <v>33</v>
      </c>
      <c r="F19" s="113"/>
      <c r="G19" s="113"/>
      <c r="H19" s="113"/>
      <c r="I19" s="113"/>
      <c r="J19" s="113"/>
      <c r="K19" s="113"/>
      <c r="L19" s="113"/>
    </row>
    <row r="20" spans="1:12" s="54" customFormat="1" ht="17.100000000000001" customHeight="1" x14ac:dyDescent="0.25">
      <c r="B20" s="197" t="s">
        <v>153</v>
      </c>
      <c r="C20" s="199" t="s">
        <v>13</v>
      </c>
      <c r="D20" s="199"/>
      <c r="E20" s="110" t="s">
        <v>38</v>
      </c>
      <c r="F20" s="113"/>
      <c r="G20" s="113"/>
      <c r="H20" s="113"/>
      <c r="I20" s="113"/>
      <c r="J20" s="113"/>
      <c r="K20" s="113"/>
      <c r="L20" s="113"/>
    </row>
    <row r="21" spans="1:12" s="54" customFormat="1" ht="17.100000000000001" customHeight="1" x14ac:dyDescent="0.25">
      <c r="B21" s="198"/>
      <c r="C21" s="200"/>
      <c r="D21" s="200"/>
      <c r="E21" s="110" t="s">
        <v>82</v>
      </c>
      <c r="F21" s="113"/>
      <c r="G21" s="113"/>
      <c r="H21" s="113"/>
      <c r="I21" s="113"/>
      <c r="J21" s="113"/>
      <c r="K21" s="113"/>
      <c r="L21" s="113"/>
    </row>
    <row r="22" spans="1:12" s="54" customFormat="1" ht="17.100000000000001" customHeight="1" x14ac:dyDescent="0.25">
      <c r="E22" s="110" t="s">
        <v>90</v>
      </c>
      <c r="F22" s="113"/>
      <c r="G22" s="113"/>
      <c r="H22" s="113"/>
      <c r="I22" s="113"/>
      <c r="J22" s="113"/>
      <c r="K22" s="113"/>
      <c r="L22" s="113"/>
    </row>
    <row r="23" spans="1:12" s="54" customFormat="1" ht="17.100000000000001" customHeight="1" x14ac:dyDescent="0.25">
      <c r="B23" s="14" t="s">
        <v>10</v>
      </c>
      <c r="C23" s="114" t="s">
        <v>7</v>
      </c>
      <c r="D23" s="114" t="s">
        <v>8</v>
      </c>
      <c r="E23" s="110" t="s">
        <v>123</v>
      </c>
      <c r="F23" s="113"/>
      <c r="G23" s="113"/>
      <c r="H23" s="113"/>
      <c r="I23" s="113"/>
      <c r="J23" s="113"/>
      <c r="K23" s="113"/>
      <c r="L23" s="113"/>
    </row>
    <row r="24" spans="1:12" s="54" customFormat="1" ht="17.100000000000001" customHeight="1" x14ac:dyDescent="0.25">
      <c r="A24" s="202" t="s">
        <v>14</v>
      </c>
      <c r="B24" s="55" t="s">
        <v>74</v>
      </c>
      <c r="C24" s="113">
        <v>500</v>
      </c>
      <c r="D24" s="113"/>
      <c r="E24" s="181" t="s">
        <v>37</v>
      </c>
      <c r="F24" s="183"/>
      <c r="G24" s="112"/>
      <c r="H24" s="58"/>
      <c r="I24" s="58"/>
      <c r="J24" s="58"/>
      <c r="K24" s="58"/>
      <c r="L24" s="58"/>
    </row>
    <row r="25" spans="1:12" s="54" customFormat="1" ht="17.100000000000001" customHeight="1" x14ac:dyDescent="0.25">
      <c r="A25" s="203"/>
      <c r="B25" s="57" t="s">
        <v>15</v>
      </c>
      <c r="C25" s="113">
        <v>1000</v>
      </c>
      <c r="D25" s="113"/>
      <c r="E25" s="181" t="str">
        <f>IF(Accueil!$C$12="Oui","SOMME DES LOYERS LOA 4 T","-")</f>
        <v>SOMME DES LOYERS LOA 4 T</v>
      </c>
      <c r="F25" s="183"/>
      <c r="G25" s="61"/>
      <c r="H25" s="113"/>
      <c r="I25" s="58"/>
      <c r="J25" s="58"/>
      <c r="K25" s="58"/>
      <c r="L25" s="58"/>
    </row>
    <row r="26" spans="1:12" x14ac:dyDescent="0.25">
      <c r="A26" s="202" t="s">
        <v>16</v>
      </c>
      <c r="B26" s="55" t="s">
        <v>85</v>
      </c>
      <c r="C26" s="113">
        <v>1500</v>
      </c>
      <c r="D26" s="113"/>
      <c r="E26" s="181" t="e">
        <f>IF(Accueil!#REF!="Oui","SOMME DES LOYERS LOA 8 T","-")</f>
        <v>#REF!</v>
      </c>
      <c r="F26" s="183"/>
      <c r="G26" s="61"/>
      <c r="H26" s="58"/>
      <c r="I26" s="113"/>
      <c r="J26" s="58"/>
      <c r="K26" s="58"/>
      <c r="L26" s="58"/>
    </row>
    <row r="27" spans="1:12" x14ac:dyDescent="0.25">
      <c r="A27" s="203"/>
      <c r="B27" s="57" t="s">
        <v>86</v>
      </c>
      <c r="C27" s="113">
        <v>1500</v>
      </c>
      <c r="D27" s="55"/>
      <c r="E27" s="181" t="e">
        <f>IF(Accueil!#REF!="Oui","SOMME DES LOYERS LOA 12 T","-")</f>
        <v>#REF!</v>
      </c>
      <c r="F27" s="183"/>
      <c r="G27" s="61"/>
      <c r="H27" s="58"/>
      <c r="I27" s="58"/>
      <c r="J27" s="113"/>
      <c r="K27" s="58"/>
      <c r="L27" s="58"/>
    </row>
    <row r="28" spans="1:12" x14ac:dyDescent="0.25">
      <c r="A28" s="14" t="s">
        <v>80</v>
      </c>
      <c r="B28" s="55" t="s">
        <v>26</v>
      </c>
      <c r="C28" s="113" t="s">
        <v>13</v>
      </c>
      <c r="D28" s="113"/>
      <c r="E28" s="181" t="e">
        <f>IF(Accueil!#REF!="Oui","SOMME DES LOYERS LOA 16 T","-")</f>
        <v>#REF!</v>
      </c>
      <c r="F28" s="183"/>
      <c r="G28" s="61"/>
      <c r="H28" s="58"/>
      <c r="I28" s="58"/>
      <c r="J28" s="58"/>
      <c r="K28" s="59"/>
      <c r="L28" s="58"/>
    </row>
    <row r="29" spans="1:12" x14ac:dyDescent="0.25">
      <c r="A29" s="14" t="s">
        <v>87</v>
      </c>
      <c r="B29" s="55" t="s">
        <v>79</v>
      </c>
      <c r="C29" s="113" t="s">
        <v>13</v>
      </c>
      <c r="D29" s="113"/>
      <c r="E29" s="181" t="str">
        <f>IF(Accueil!$D$12="Oui","SOMME DES LOYERS LOA 20 T","-")</f>
        <v>SOMME DES LOYERS LOA 20 T</v>
      </c>
      <c r="F29" s="183"/>
      <c r="G29" s="61"/>
      <c r="H29" s="58"/>
      <c r="I29" s="58"/>
      <c r="J29" s="58"/>
      <c r="K29" s="58"/>
      <c r="L29" s="110"/>
    </row>
    <row r="30" spans="1:12" x14ac:dyDescent="0.25">
      <c r="A30" s="14" t="s">
        <v>122</v>
      </c>
      <c r="B30" s="55" t="s">
        <v>91</v>
      </c>
      <c r="C30" s="113" t="s">
        <v>88</v>
      </c>
      <c r="D30" s="113"/>
      <c r="E30" s="54"/>
      <c r="F30" s="54"/>
      <c r="G30" s="54"/>
      <c r="H30" s="54"/>
      <c r="I30" s="54"/>
      <c r="J30" s="54"/>
      <c r="K30" s="54"/>
      <c r="L30" s="54"/>
    </row>
    <row r="31" spans="1:12" x14ac:dyDescent="0.25">
      <c r="A31" s="51"/>
      <c r="B31" s="52"/>
      <c r="C31" s="52"/>
      <c r="D31" s="52"/>
      <c r="E31" s="54"/>
      <c r="F31" s="54"/>
      <c r="G31" s="54"/>
      <c r="H31" s="54"/>
      <c r="I31" s="54"/>
      <c r="J31" s="54"/>
      <c r="K31" s="54"/>
      <c r="L31" s="54"/>
    </row>
    <row r="32" spans="1:12" x14ac:dyDescent="0.25">
      <c r="A32" s="51"/>
      <c r="B32" s="188" t="s">
        <v>89</v>
      </c>
      <c r="C32" s="189"/>
      <c r="D32" s="190"/>
      <c r="E32" s="54"/>
      <c r="F32" s="54"/>
      <c r="G32" s="54"/>
      <c r="H32" s="54"/>
      <c r="I32" s="54"/>
      <c r="J32" s="54"/>
      <c r="K32" s="54"/>
      <c r="L32" s="54"/>
    </row>
    <row r="33" spans="1:4" x14ac:dyDescent="0.25">
      <c r="A33" s="51"/>
      <c r="B33" s="194"/>
      <c r="C33" s="195"/>
      <c r="D33" s="196"/>
    </row>
  </sheetData>
  <mergeCells count="32">
    <mergeCell ref="C5:D5"/>
    <mergeCell ref="F5:L5"/>
    <mergeCell ref="B1:D1"/>
    <mergeCell ref="E1:L1"/>
    <mergeCell ref="B2:D2"/>
    <mergeCell ref="E2:L2"/>
    <mergeCell ref="G4:L4"/>
    <mergeCell ref="B18:B19"/>
    <mergeCell ref="C18:C19"/>
    <mergeCell ref="D18:D19"/>
    <mergeCell ref="C6:D6"/>
    <mergeCell ref="E7:L7"/>
    <mergeCell ref="E8:F8"/>
    <mergeCell ref="E9:F9"/>
    <mergeCell ref="E10:F10"/>
    <mergeCell ref="E11:F11"/>
    <mergeCell ref="E24:F24"/>
    <mergeCell ref="E25:F25"/>
    <mergeCell ref="E12:F12"/>
    <mergeCell ref="E13:F13"/>
    <mergeCell ref="E14:F14"/>
    <mergeCell ref="E16:L16"/>
    <mergeCell ref="B20:B21"/>
    <mergeCell ref="C20:C21"/>
    <mergeCell ref="D20:D21"/>
    <mergeCell ref="A24:A25"/>
    <mergeCell ref="A26:A27"/>
    <mergeCell ref="E26:F26"/>
    <mergeCell ref="E27:F27"/>
    <mergeCell ref="E28:F28"/>
    <mergeCell ref="E29:F29"/>
    <mergeCell ref="B32:D33"/>
  </mergeCells>
  <pageMargins left="0.43307086614173229" right="0.23622047244094488" top="0.39370078740157483" bottom="0.39370078740157483" header="0.31496062992125984" footer="0.31496062992125984"/>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O24"/>
  <sheetViews>
    <sheetView workbookViewId="0">
      <selection activeCell="H6" sqref="H6"/>
    </sheetView>
  </sheetViews>
  <sheetFormatPr baseColWidth="10" defaultRowHeight="15" x14ac:dyDescent="0.25"/>
  <cols>
    <col min="4" max="4" width="16.140625" bestFit="1" customWidth="1"/>
  </cols>
  <sheetData>
    <row r="1" spans="1:15" x14ac:dyDescent="0.25">
      <c r="A1" s="227" t="s">
        <v>203</v>
      </c>
      <c r="B1" s="227"/>
      <c r="C1" s="227"/>
      <c r="D1" s="227"/>
      <c r="E1" s="227"/>
      <c r="F1" s="227"/>
      <c r="G1" s="227"/>
      <c r="H1" s="125"/>
      <c r="I1" s="125"/>
      <c r="J1" s="125"/>
      <c r="K1" s="125"/>
      <c r="L1" s="125"/>
      <c r="M1" s="125"/>
      <c r="N1" s="125"/>
      <c r="O1" s="125"/>
    </row>
    <row r="2" spans="1:15" x14ac:dyDescent="0.25">
      <c r="A2" s="227" t="s">
        <v>172</v>
      </c>
      <c r="B2" s="227"/>
      <c r="C2" s="227"/>
      <c r="D2" s="227"/>
      <c r="E2" s="227"/>
      <c r="F2" s="227"/>
      <c r="G2" s="227"/>
      <c r="H2" s="125"/>
      <c r="I2" s="125"/>
      <c r="J2" s="125"/>
      <c r="K2" s="125"/>
      <c r="L2" s="125"/>
      <c r="M2" s="125"/>
      <c r="N2" s="125"/>
      <c r="O2" s="125"/>
    </row>
    <row r="3" spans="1:15" x14ac:dyDescent="0.25">
      <c r="A3" s="227" t="s">
        <v>173</v>
      </c>
      <c r="B3" s="227"/>
      <c r="C3" s="227"/>
      <c r="D3" s="227"/>
      <c r="E3" s="227"/>
      <c r="F3" s="227"/>
      <c r="G3" s="227"/>
      <c r="H3" s="125"/>
      <c r="I3" s="125"/>
      <c r="J3" s="125"/>
      <c r="K3" s="125"/>
      <c r="L3" s="125"/>
      <c r="M3" s="125"/>
      <c r="N3" s="125"/>
      <c r="O3" s="125"/>
    </row>
    <row r="4" spans="1:15" ht="30" customHeight="1" x14ac:dyDescent="0.25">
      <c r="A4" s="228" t="s">
        <v>174</v>
      </c>
      <c r="B4" s="228"/>
      <c r="C4" s="228"/>
      <c r="D4" s="228"/>
      <c r="E4" s="228"/>
      <c r="F4" s="228"/>
      <c r="G4" s="228"/>
      <c r="H4" s="126"/>
      <c r="I4" s="125"/>
      <c r="J4" s="125"/>
      <c r="K4" s="125"/>
      <c r="L4" s="125"/>
      <c r="M4" s="125"/>
      <c r="N4" s="125"/>
      <c r="O4" s="125"/>
    </row>
    <row r="6" spans="1:15" ht="32.25" customHeight="1" x14ac:dyDescent="0.25">
      <c r="A6" s="229" t="s">
        <v>175</v>
      </c>
      <c r="B6" s="229"/>
      <c r="C6" s="229"/>
      <c r="D6" s="229"/>
      <c r="E6" s="229"/>
      <c r="F6" s="229"/>
      <c r="G6" s="229"/>
      <c r="H6" s="127"/>
      <c r="I6" s="127"/>
      <c r="J6" s="127"/>
      <c r="K6" s="127"/>
      <c r="L6" s="127"/>
      <c r="M6" s="127"/>
      <c r="N6" s="127"/>
      <c r="O6" s="127"/>
    </row>
    <row r="7" spans="1:15" ht="15" customHeight="1" x14ac:dyDescent="0.25">
      <c r="A7" s="128"/>
      <c r="B7" s="128"/>
      <c r="C7" s="128"/>
      <c r="D7" s="128"/>
      <c r="E7" s="128"/>
      <c r="F7" s="128"/>
      <c r="G7" s="128"/>
      <c r="H7" s="127"/>
      <c r="I7" s="127"/>
      <c r="J7" s="127"/>
      <c r="K7" s="127"/>
      <c r="L7" s="127"/>
      <c r="M7" s="127"/>
      <c r="N7" s="127"/>
      <c r="O7" s="127"/>
    </row>
    <row r="8" spans="1:15" x14ac:dyDescent="0.25">
      <c r="A8" s="226" t="s">
        <v>176</v>
      </c>
      <c r="B8" s="226"/>
      <c r="C8" s="226"/>
      <c r="D8" s="226"/>
      <c r="E8" s="226"/>
      <c r="F8" s="226"/>
      <c r="G8" s="226"/>
    </row>
    <row r="11" spans="1:15" x14ac:dyDescent="0.25">
      <c r="A11" s="174" t="s">
        <v>177</v>
      </c>
      <c r="B11" s="174"/>
      <c r="C11" s="174"/>
      <c r="D11" s="174"/>
      <c r="E11" s="174"/>
      <c r="F11" s="174"/>
      <c r="G11" s="174"/>
    </row>
    <row r="12" spans="1:15" x14ac:dyDescent="0.25">
      <c r="A12" s="225" t="s">
        <v>178</v>
      </c>
      <c r="B12" s="225"/>
      <c r="C12" s="225"/>
      <c r="D12" s="225" t="s">
        <v>179</v>
      </c>
      <c r="E12" s="225"/>
      <c r="F12" s="225" t="s">
        <v>180</v>
      </c>
      <c r="G12" s="225"/>
    </row>
    <row r="13" spans="1:15" x14ac:dyDescent="0.25">
      <c r="A13" s="219" t="s">
        <v>186</v>
      </c>
      <c r="B13" s="219"/>
      <c r="C13" s="219"/>
      <c r="D13" s="219"/>
      <c r="E13" s="219"/>
      <c r="F13" s="219"/>
      <c r="G13" s="219"/>
    </row>
    <row r="14" spans="1:15" x14ac:dyDescent="0.25">
      <c r="A14" s="219" t="s">
        <v>185</v>
      </c>
      <c r="B14" s="219"/>
      <c r="C14" s="219"/>
      <c r="D14" s="219"/>
      <c r="E14" s="219"/>
      <c r="F14" s="219"/>
      <c r="G14" s="219"/>
    </row>
    <row r="17" spans="1:7" x14ac:dyDescent="0.25">
      <c r="A17" s="174" t="s">
        <v>181</v>
      </c>
      <c r="B17" s="174"/>
      <c r="C17" s="174"/>
      <c r="D17" s="174"/>
      <c r="E17" s="174"/>
      <c r="F17" s="174"/>
      <c r="G17" s="174"/>
    </row>
    <row r="18" spans="1:7" x14ac:dyDescent="0.25">
      <c r="A18" s="220" t="s">
        <v>71</v>
      </c>
      <c r="B18" s="221"/>
      <c r="C18" s="222"/>
      <c r="D18" s="223" t="s">
        <v>30</v>
      </c>
      <c r="E18" s="224"/>
      <c r="F18" s="223" t="s">
        <v>31</v>
      </c>
      <c r="G18" s="224"/>
    </row>
    <row r="19" spans="1:7" x14ac:dyDescent="0.25">
      <c r="A19" s="216" t="s">
        <v>72</v>
      </c>
      <c r="B19" s="217"/>
      <c r="C19" s="218"/>
      <c r="D19" s="186"/>
      <c r="E19" s="187"/>
      <c r="F19" s="186"/>
      <c r="G19" s="187"/>
    </row>
    <row r="20" spans="1:7" x14ac:dyDescent="0.25">
      <c r="A20" s="214" t="s">
        <v>73</v>
      </c>
      <c r="B20" s="214"/>
      <c r="C20" s="214"/>
      <c r="D20" s="186"/>
      <c r="E20" s="187"/>
      <c r="F20" s="186"/>
      <c r="G20" s="187"/>
    </row>
    <row r="22" spans="1:7" x14ac:dyDescent="0.25">
      <c r="A22" s="174" t="s">
        <v>182</v>
      </c>
      <c r="B22" s="174"/>
      <c r="C22" s="174"/>
      <c r="D22" s="174"/>
      <c r="E22" s="174"/>
      <c r="F22" s="174"/>
      <c r="G22" s="174"/>
    </row>
    <row r="23" spans="1:7" x14ac:dyDescent="0.25">
      <c r="A23" s="212" t="s">
        <v>100</v>
      </c>
      <c r="B23" s="212"/>
      <c r="C23" s="212"/>
      <c r="D23" s="213" t="s">
        <v>30</v>
      </c>
      <c r="E23" s="213"/>
      <c r="F23" s="213" t="s">
        <v>31</v>
      </c>
      <c r="G23" s="213"/>
    </row>
    <row r="24" spans="1:7" x14ac:dyDescent="0.25">
      <c r="A24" s="214" t="s">
        <v>101</v>
      </c>
      <c r="B24" s="214"/>
      <c r="C24" s="214"/>
      <c r="D24" s="215"/>
      <c r="E24" s="215"/>
      <c r="F24" s="215"/>
      <c r="G24" s="215"/>
    </row>
  </sheetData>
  <mergeCells count="33">
    <mergeCell ref="A8:G8"/>
    <mergeCell ref="A1:G1"/>
    <mergeCell ref="A2:G2"/>
    <mergeCell ref="A3:G3"/>
    <mergeCell ref="A4:G4"/>
    <mergeCell ref="A6:G6"/>
    <mergeCell ref="A11:G11"/>
    <mergeCell ref="A12:C12"/>
    <mergeCell ref="D12:E12"/>
    <mergeCell ref="F12:G12"/>
    <mergeCell ref="A13:C13"/>
    <mergeCell ref="D13:E13"/>
    <mergeCell ref="F13:G13"/>
    <mergeCell ref="A14:C14"/>
    <mergeCell ref="D14:E14"/>
    <mergeCell ref="F14:G14"/>
    <mergeCell ref="A17:G17"/>
    <mergeCell ref="A18:C18"/>
    <mergeCell ref="D18:E18"/>
    <mergeCell ref="F18:G18"/>
    <mergeCell ref="A19:C19"/>
    <mergeCell ref="D19:E19"/>
    <mergeCell ref="F19:G19"/>
    <mergeCell ref="A20:C20"/>
    <mergeCell ref="D20:E20"/>
    <mergeCell ref="F20:G20"/>
    <mergeCell ref="A22:G22"/>
    <mergeCell ref="A23:C23"/>
    <mergeCell ref="D23:E23"/>
    <mergeCell ref="F23:G23"/>
    <mergeCell ref="A24:C24"/>
    <mergeCell ref="D24:E24"/>
    <mergeCell ref="F24:G24"/>
  </mergeCell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view="pageLayout" topLeftCell="A6" zoomScaleNormal="100" workbookViewId="0">
      <selection activeCell="M18" sqref="M18"/>
    </sheetView>
  </sheetViews>
  <sheetFormatPr baseColWidth="10" defaultRowHeight="15" x14ac:dyDescent="0.25"/>
  <cols>
    <col min="1" max="1" width="4.140625" bestFit="1" customWidth="1"/>
    <col min="2" max="2" width="40.42578125" customWidth="1"/>
    <col min="3" max="3" width="14.85546875" bestFit="1" customWidth="1"/>
    <col min="4" max="4" width="80.7109375" customWidth="1"/>
    <col min="5" max="5" width="13.28515625" bestFit="1" customWidth="1"/>
    <col min="6" max="6" width="11.140625" bestFit="1" customWidth="1"/>
    <col min="7" max="7" width="19.5703125" customWidth="1"/>
    <col min="8" max="8" width="17.28515625" customWidth="1"/>
  </cols>
  <sheetData>
    <row r="1" spans="2:8" s="3" customFormat="1" ht="17.100000000000001" customHeight="1" x14ac:dyDescent="0.25">
      <c r="B1" s="169" t="str">
        <f>Accueil!A7</f>
        <v>AO/Cefap</v>
      </c>
      <c r="C1" s="169"/>
      <c r="D1" s="169"/>
      <c r="E1" s="169" t="str">
        <f>Accueil!A7</f>
        <v>AO/Cefap</v>
      </c>
      <c r="F1" s="169"/>
      <c r="G1" s="169"/>
      <c r="H1" s="169"/>
    </row>
    <row r="2" spans="2:8" s="3" customFormat="1" ht="17.100000000000001" customHeight="1" x14ac:dyDescent="0.25">
      <c r="B2" s="170" t="s">
        <v>25</v>
      </c>
      <c r="C2" s="170"/>
      <c r="D2" s="170"/>
      <c r="E2" s="170" t="s">
        <v>29</v>
      </c>
      <c r="F2" s="170"/>
      <c r="G2" s="170"/>
      <c r="H2" s="170"/>
    </row>
    <row r="3" spans="2:8" s="3" customFormat="1" ht="17.100000000000001" customHeight="1" thickBot="1" x14ac:dyDescent="0.3">
      <c r="E3" s="54"/>
      <c r="F3" s="54"/>
      <c r="G3" s="54"/>
      <c r="H3" s="54"/>
    </row>
    <row r="4" spans="2:8" s="3" customFormat="1" ht="17.100000000000001" customHeight="1" thickBot="1" x14ac:dyDescent="0.3">
      <c r="B4" s="240" t="s">
        <v>189</v>
      </c>
      <c r="C4" s="240"/>
      <c r="D4" s="240"/>
      <c r="E4" s="63" t="s">
        <v>39</v>
      </c>
      <c r="F4" s="55" t="s">
        <v>11</v>
      </c>
      <c r="G4" s="184"/>
      <c r="H4" s="185"/>
    </row>
    <row r="5" spans="2:8" s="3" customFormat="1" ht="17.100000000000001" customHeight="1" x14ac:dyDescent="0.25">
      <c r="B5" s="20"/>
      <c r="C5" s="17"/>
      <c r="D5" s="18"/>
      <c r="E5" s="62" t="s">
        <v>0</v>
      </c>
      <c r="F5" s="164" t="s">
        <v>189</v>
      </c>
      <c r="G5" s="165"/>
      <c r="H5" s="165"/>
    </row>
    <row r="6" spans="2:8" s="3" customFormat="1" ht="17.100000000000001" customHeight="1" x14ac:dyDescent="0.25">
      <c r="B6" s="239" t="s">
        <v>51</v>
      </c>
      <c r="C6" s="239"/>
      <c r="D6" s="21" t="s">
        <v>40</v>
      </c>
      <c r="E6" s="56"/>
      <c r="F6" s="56"/>
      <c r="G6" s="56"/>
      <c r="H6" s="54"/>
    </row>
    <row r="7" spans="2:8" s="3" customFormat="1" ht="29.25" customHeight="1" x14ac:dyDescent="0.25">
      <c r="B7" s="172" t="s">
        <v>39</v>
      </c>
      <c r="C7" s="172"/>
      <c r="D7" s="102"/>
      <c r="E7" s="181" t="s">
        <v>93</v>
      </c>
      <c r="F7" s="182"/>
      <c r="G7" s="182"/>
      <c r="H7" s="183"/>
    </row>
    <row r="8" spans="2:8" s="3" customFormat="1" ht="17.100000000000001" customHeight="1" x14ac:dyDescent="0.25">
      <c r="B8" s="241"/>
      <c r="C8" s="241"/>
      <c r="D8" s="101"/>
      <c r="E8" s="175" t="s">
        <v>32</v>
      </c>
      <c r="F8" s="176"/>
      <c r="G8" s="60" t="s">
        <v>170</v>
      </c>
      <c r="H8" s="60" t="str">
        <f>Accueil!$D$13</f>
        <v>LOA 20 Trimestres</v>
      </c>
    </row>
    <row r="9" spans="2:8" s="3" customFormat="1" ht="17.100000000000001" customHeight="1" x14ac:dyDescent="0.25">
      <c r="B9" s="121" t="s">
        <v>94</v>
      </c>
      <c r="C9" s="122"/>
      <c r="D9" s="122"/>
      <c r="E9" s="161"/>
      <c r="F9" s="163"/>
      <c r="G9" s="102"/>
      <c r="H9" s="55"/>
    </row>
    <row r="10" spans="2:8" s="3" customFormat="1" ht="17.100000000000001" customHeight="1" x14ac:dyDescent="0.25">
      <c r="B10" s="60" t="s">
        <v>34</v>
      </c>
      <c r="C10" s="60" t="s">
        <v>35</v>
      </c>
      <c r="D10" s="60" t="s">
        <v>170</v>
      </c>
      <c r="E10" s="101"/>
      <c r="F10" s="101"/>
      <c r="G10" s="101"/>
    </row>
    <row r="11" spans="2:8" s="3" customFormat="1" ht="17.100000000000001" customHeight="1" x14ac:dyDescent="0.25">
      <c r="B11" s="99" t="s">
        <v>190</v>
      </c>
      <c r="C11" s="102">
        <v>1</v>
      </c>
      <c r="D11" s="102"/>
    </row>
    <row r="12" spans="2:8" s="3" customFormat="1" ht="17.100000000000001" customHeight="1" x14ac:dyDescent="0.25">
      <c r="B12" s="177" t="s">
        <v>37</v>
      </c>
      <c r="C12" s="120" t="s">
        <v>184</v>
      </c>
      <c r="D12" s="100"/>
    </row>
    <row r="13" spans="2:8" s="3" customFormat="1" ht="17.100000000000001" customHeight="1" x14ac:dyDescent="0.25">
      <c r="B13" s="179"/>
      <c r="C13" s="120" t="s">
        <v>192</v>
      </c>
      <c r="D13" s="138" t="s">
        <v>191</v>
      </c>
    </row>
    <row r="14" spans="2:8" s="3" customFormat="1" ht="17.100000000000001" customHeight="1" x14ac:dyDescent="0.25">
      <c r="B14" s="20"/>
      <c r="C14" s="17"/>
      <c r="D14" s="18"/>
    </row>
    <row r="15" spans="2:8" s="3" customFormat="1" ht="17.100000000000001" customHeight="1" x14ac:dyDescent="0.25">
      <c r="B15" s="230" t="s">
        <v>28</v>
      </c>
      <c r="C15" s="231"/>
      <c r="D15" s="232"/>
    </row>
    <row r="16" spans="2:8" s="3" customFormat="1" ht="17.100000000000001" customHeight="1" x14ac:dyDescent="0.25">
      <c r="B16" s="233"/>
      <c r="C16" s="234"/>
      <c r="D16" s="235"/>
    </row>
    <row r="17" spans="1:8" s="3" customFormat="1" ht="17.100000000000001" customHeight="1" x14ac:dyDescent="0.25">
      <c r="B17" s="233"/>
      <c r="C17" s="234"/>
      <c r="D17" s="235"/>
    </row>
    <row r="18" spans="1:8" s="3" customFormat="1" ht="17.100000000000001" customHeight="1" x14ac:dyDescent="0.25">
      <c r="B18" s="233"/>
      <c r="C18" s="234"/>
      <c r="D18" s="235"/>
    </row>
    <row r="19" spans="1:8" s="3" customFormat="1" ht="17.100000000000001" customHeight="1" x14ac:dyDescent="0.25">
      <c r="B19" s="233"/>
      <c r="C19" s="234"/>
      <c r="D19" s="235"/>
    </row>
    <row r="20" spans="1:8" s="3" customFormat="1" ht="17.100000000000001" customHeight="1" x14ac:dyDescent="0.25">
      <c r="B20" s="233"/>
      <c r="C20" s="234"/>
      <c r="D20" s="235"/>
    </row>
    <row r="21" spans="1:8" s="3" customFormat="1" ht="17.100000000000001" customHeight="1" x14ac:dyDescent="0.25">
      <c r="B21" s="233"/>
      <c r="C21" s="234"/>
      <c r="D21" s="235"/>
      <c r="E21" s="54"/>
      <c r="F21" s="54"/>
      <c r="G21" s="54"/>
      <c r="H21" s="54"/>
    </row>
    <row r="22" spans="1:8" s="3" customFormat="1" ht="17.100000000000001" customHeight="1" x14ac:dyDescent="0.25">
      <c r="B22" s="233"/>
      <c r="C22" s="234"/>
      <c r="D22" s="235"/>
      <c r="E22" s="54"/>
      <c r="F22" s="54"/>
      <c r="G22" s="54"/>
      <c r="H22" s="54"/>
    </row>
    <row r="23" spans="1:8" s="3" customFormat="1" ht="17.100000000000001" customHeight="1" x14ac:dyDescent="0.25">
      <c r="B23" s="233"/>
      <c r="C23" s="234"/>
      <c r="D23" s="235"/>
      <c r="E23" s="54"/>
      <c r="F23" s="54"/>
      <c r="G23" s="54"/>
      <c r="H23" s="54"/>
    </row>
    <row r="24" spans="1:8" s="3" customFormat="1" ht="17.100000000000001" customHeight="1" x14ac:dyDescent="0.25">
      <c r="B24" s="233"/>
      <c r="C24" s="234"/>
      <c r="D24" s="235"/>
      <c r="E24" s="54"/>
      <c r="F24" s="54"/>
      <c r="G24" s="54"/>
      <c r="H24" s="54"/>
    </row>
    <row r="25" spans="1:8" s="3" customFormat="1" ht="17.100000000000001" customHeight="1" x14ac:dyDescent="0.25">
      <c r="B25" s="233"/>
      <c r="C25" s="234"/>
      <c r="D25" s="235"/>
      <c r="E25" s="54"/>
      <c r="F25" s="54"/>
      <c r="G25" s="54"/>
      <c r="H25" s="54"/>
    </row>
    <row r="26" spans="1:8" s="3" customFormat="1" ht="17.100000000000001" customHeight="1" x14ac:dyDescent="0.25">
      <c r="B26" s="233"/>
      <c r="C26" s="234"/>
      <c r="D26" s="235"/>
      <c r="E26" s="54"/>
      <c r="F26" s="54"/>
      <c r="G26" s="54"/>
      <c r="H26" s="54"/>
    </row>
    <row r="27" spans="1:8" s="3" customFormat="1" ht="17.100000000000001" customHeight="1" x14ac:dyDescent="0.25">
      <c r="B27" s="233"/>
      <c r="C27" s="234"/>
      <c r="D27" s="235"/>
      <c r="E27" s="54"/>
      <c r="F27" s="54"/>
      <c r="G27" s="54"/>
      <c r="H27" s="54"/>
    </row>
    <row r="28" spans="1:8" s="3" customFormat="1" ht="17.100000000000001" customHeight="1" x14ac:dyDescent="0.25">
      <c r="B28" s="236"/>
      <c r="C28" s="237"/>
      <c r="D28" s="238"/>
      <c r="E28" s="54"/>
      <c r="F28" s="54"/>
      <c r="G28" s="54"/>
      <c r="H28" s="54"/>
    </row>
    <row r="29" spans="1:8" s="3" customFormat="1" ht="17.100000000000001" customHeight="1" x14ac:dyDescent="0.25">
      <c r="B29"/>
      <c r="C29"/>
      <c r="D29"/>
      <c r="E29" s="54"/>
      <c r="F29" s="54"/>
      <c r="G29" s="54"/>
      <c r="H29" s="54"/>
    </row>
    <row r="30" spans="1:8" s="3" customFormat="1" ht="17.100000000000001" customHeight="1" x14ac:dyDescent="0.25">
      <c r="B30"/>
      <c r="C30"/>
      <c r="D30"/>
      <c r="E30" s="54"/>
      <c r="F30" s="54"/>
      <c r="G30" s="54"/>
      <c r="H30" s="54"/>
    </row>
    <row r="31" spans="1:8" s="3" customFormat="1" ht="17.100000000000001" customHeight="1" x14ac:dyDescent="0.25">
      <c r="A31"/>
      <c r="B31"/>
      <c r="C31"/>
      <c r="D31"/>
      <c r="E31" s="54"/>
      <c r="F31" s="54"/>
      <c r="G31" s="54"/>
      <c r="H31" s="54"/>
    </row>
  </sheetData>
  <mergeCells count="15">
    <mergeCell ref="B15:D28"/>
    <mergeCell ref="B12:B13"/>
    <mergeCell ref="E9:F9"/>
    <mergeCell ref="E1:H1"/>
    <mergeCell ref="E2:H2"/>
    <mergeCell ref="G4:H4"/>
    <mergeCell ref="B6:C6"/>
    <mergeCell ref="B1:D1"/>
    <mergeCell ref="B2:D2"/>
    <mergeCell ref="B4:D4"/>
    <mergeCell ref="F5:H5"/>
    <mergeCell ref="E7:H7"/>
    <mergeCell ref="B8:C8"/>
    <mergeCell ref="E8:F8"/>
    <mergeCell ref="B7:C7"/>
  </mergeCells>
  <pageMargins left="0.43307086614173229" right="0.23622047244094488" top="0.39370078740157483" bottom="0.39370078740157483" header="0.31496062992125984" footer="0.31496062992125984"/>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31"/>
  <sheetViews>
    <sheetView view="pageLayout" zoomScaleNormal="100" workbookViewId="0">
      <selection activeCell="M18" sqref="M18"/>
    </sheetView>
  </sheetViews>
  <sheetFormatPr baseColWidth="10" defaultRowHeight="15" x14ac:dyDescent="0.25"/>
  <cols>
    <col min="1" max="1" width="4.140625" bestFit="1" customWidth="1"/>
    <col min="2" max="2" width="40.42578125" customWidth="1"/>
    <col min="3" max="3" width="14.85546875" bestFit="1" customWidth="1"/>
    <col min="4" max="4" width="80.7109375" customWidth="1"/>
    <col min="5" max="5" width="13.28515625" bestFit="1" customWidth="1"/>
    <col min="6" max="6" width="11.140625" bestFit="1" customWidth="1"/>
    <col min="7" max="7" width="19.5703125" customWidth="1"/>
    <col min="8" max="8" width="17.28515625" customWidth="1"/>
  </cols>
  <sheetData>
    <row r="1" spans="2:8" s="54" customFormat="1" ht="17.100000000000001" customHeight="1" x14ac:dyDescent="0.25">
      <c r="B1" s="169" t="str">
        <f>Accueil!A7</f>
        <v>AO/Cefap</v>
      </c>
      <c r="C1" s="169"/>
      <c r="D1" s="169"/>
      <c r="E1" s="169" t="str">
        <f>Accueil!A7</f>
        <v>AO/Cefap</v>
      </c>
      <c r="F1" s="169"/>
      <c r="G1" s="169"/>
      <c r="H1" s="169"/>
    </row>
    <row r="2" spans="2:8" s="54" customFormat="1" ht="17.100000000000001" customHeight="1" x14ac:dyDescent="0.25">
      <c r="B2" s="170" t="s">
        <v>25</v>
      </c>
      <c r="C2" s="170"/>
      <c r="D2" s="170"/>
      <c r="E2" s="170" t="s">
        <v>29</v>
      </c>
      <c r="F2" s="170"/>
      <c r="G2" s="170"/>
      <c r="H2" s="170"/>
    </row>
    <row r="3" spans="2:8" s="54" customFormat="1" ht="17.100000000000001" customHeight="1" thickBot="1" x14ac:dyDescent="0.3"/>
    <row r="4" spans="2:8" s="54" customFormat="1" ht="17.100000000000001" customHeight="1" thickBot="1" x14ac:dyDescent="0.3">
      <c r="B4" s="240" t="s">
        <v>158</v>
      </c>
      <c r="C4" s="240"/>
      <c r="D4" s="243"/>
      <c r="E4" s="63" t="s">
        <v>39</v>
      </c>
      <c r="F4" s="55" t="s">
        <v>11</v>
      </c>
      <c r="G4" s="184"/>
      <c r="H4" s="185"/>
    </row>
    <row r="5" spans="2:8" s="54" customFormat="1" ht="17.100000000000001" customHeight="1" x14ac:dyDescent="0.25">
      <c r="B5" s="20"/>
      <c r="C5" s="17"/>
      <c r="D5" s="18"/>
      <c r="E5" s="62" t="s">
        <v>0</v>
      </c>
      <c r="F5" s="164" t="s">
        <v>50</v>
      </c>
      <c r="G5" s="165"/>
      <c r="H5" s="165"/>
    </row>
    <row r="6" spans="2:8" s="54" customFormat="1" ht="17.100000000000001" customHeight="1" x14ac:dyDescent="0.25">
      <c r="B6" s="239" t="s">
        <v>51</v>
      </c>
      <c r="C6" s="239"/>
      <c r="D6" s="21" t="s">
        <v>40</v>
      </c>
      <c r="E6" s="56"/>
      <c r="F6" s="56"/>
      <c r="G6" s="56"/>
    </row>
    <row r="7" spans="2:8" s="54" customFormat="1" ht="20.25" customHeight="1" x14ac:dyDescent="0.25">
      <c r="B7" s="244" t="s">
        <v>42</v>
      </c>
      <c r="C7" s="244"/>
      <c r="D7" s="19"/>
      <c r="E7" s="181" t="s">
        <v>93</v>
      </c>
      <c r="F7" s="182"/>
      <c r="G7" s="182"/>
      <c r="H7" s="183"/>
    </row>
    <row r="8" spans="2:8" s="54" customFormat="1" ht="19.5" customHeight="1" x14ac:dyDescent="0.25">
      <c r="B8" s="244" t="s">
        <v>49</v>
      </c>
      <c r="C8" s="244"/>
      <c r="D8" s="19"/>
      <c r="E8" s="175" t="s">
        <v>32</v>
      </c>
      <c r="F8" s="176"/>
      <c r="G8" s="60" t="s">
        <v>170</v>
      </c>
      <c r="H8" s="60" t="str">
        <f>Accueil!$D$13</f>
        <v>LOA 20 Trimestres</v>
      </c>
    </row>
    <row r="9" spans="2:8" s="54" customFormat="1" ht="30" customHeight="1" x14ac:dyDescent="0.25">
      <c r="B9" s="244" t="s">
        <v>159</v>
      </c>
      <c r="C9" s="244"/>
      <c r="D9" s="19"/>
      <c r="E9" s="172" t="s">
        <v>39</v>
      </c>
      <c r="F9" s="172"/>
      <c r="G9" s="109"/>
      <c r="H9" s="109"/>
    </row>
    <row r="10" spans="2:8" s="54" customFormat="1" ht="17.100000000000001" customHeight="1" x14ac:dyDescent="0.25">
      <c r="B10" s="244" t="s">
        <v>43</v>
      </c>
      <c r="C10" s="244"/>
      <c r="D10" s="19"/>
      <c r="E10" s="241"/>
      <c r="F10" s="241"/>
      <c r="G10" s="108"/>
      <c r="H10" s="108"/>
    </row>
    <row r="11" spans="2:8" s="54" customFormat="1" ht="17.100000000000001" customHeight="1" x14ac:dyDescent="0.25">
      <c r="B11" s="244" t="s">
        <v>44</v>
      </c>
      <c r="C11" s="244"/>
      <c r="D11" s="19"/>
      <c r="E11" s="181" t="s">
        <v>94</v>
      </c>
      <c r="F11" s="182"/>
      <c r="G11" s="182"/>
      <c r="H11" s="183"/>
    </row>
    <row r="12" spans="2:8" s="54" customFormat="1" ht="33.75" customHeight="1" x14ac:dyDescent="0.25">
      <c r="B12" s="244" t="s">
        <v>160</v>
      </c>
      <c r="C12" s="244"/>
      <c r="D12" s="19"/>
      <c r="E12" s="60" t="s">
        <v>34</v>
      </c>
      <c r="F12" s="60" t="s">
        <v>35</v>
      </c>
      <c r="G12" s="60" t="s">
        <v>170</v>
      </c>
      <c r="H12" s="60" t="str">
        <f>Accueil!$D$13</f>
        <v>LOA 20 Trimestres</v>
      </c>
    </row>
    <row r="13" spans="2:8" s="54" customFormat="1" ht="17.100000000000001" customHeight="1" x14ac:dyDescent="0.25">
      <c r="B13" s="244" t="s">
        <v>41</v>
      </c>
      <c r="C13" s="244"/>
      <c r="D13" s="19"/>
      <c r="E13" s="106" t="s">
        <v>39</v>
      </c>
      <c r="F13" s="109">
        <v>1</v>
      </c>
      <c r="G13" s="109"/>
      <c r="H13" s="109"/>
    </row>
    <row r="14" spans="2:8" s="54" customFormat="1" ht="32.25" customHeight="1" x14ac:dyDescent="0.25">
      <c r="B14" s="244" t="s">
        <v>161</v>
      </c>
      <c r="C14" s="244"/>
      <c r="D14" s="19"/>
      <c r="E14" s="177" t="s">
        <v>37</v>
      </c>
      <c r="F14" s="178"/>
      <c r="G14" s="107"/>
      <c r="H14" s="58"/>
    </row>
    <row r="15" spans="2:8" s="54" customFormat="1" ht="17.100000000000001" customHeight="1" x14ac:dyDescent="0.25">
      <c r="B15" s="115"/>
      <c r="C15" s="115"/>
      <c r="D15" s="77"/>
      <c r="E15" s="179"/>
      <c r="F15" s="180"/>
      <c r="G15" s="61"/>
      <c r="H15" s="106"/>
    </row>
    <row r="16" spans="2:8" s="54" customFormat="1" ht="17.100000000000001" customHeight="1" x14ac:dyDescent="0.25">
      <c r="B16" s="242" t="s">
        <v>28</v>
      </c>
      <c r="C16" s="242"/>
      <c r="D16" s="242"/>
    </row>
    <row r="17" spans="2:8" s="54" customFormat="1" ht="17.100000000000001" customHeight="1" x14ac:dyDescent="0.25">
      <c r="B17" s="242"/>
      <c r="C17" s="242"/>
      <c r="D17" s="242"/>
    </row>
    <row r="18" spans="2:8" s="54" customFormat="1" ht="17.100000000000001" customHeight="1" x14ac:dyDescent="0.25">
      <c r="B18" s="242"/>
      <c r="C18" s="242"/>
      <c r="D18" s="242"/>
    </row>
    <row r="19" spans="2:8" s="54" customFormat="1" ht="17.100000000000001" customHeight="1" x14ac:dyDescent="0.25">
      <c r="B19" s="242"/>
      <c r="C19" s="242"/>
      <c r="D19" s="242"/>
    </row>
    <row r="20" spans="2:8" s="54" customFormat="1" ht="17.100000000000001" customHeight="1" x14ac:dyDescent="0.25">
      <c r="B20" s="242"/>
      <c r="C20" s="242"/>
      <c r="D20" s="242"/>
    </row>
    <row r="21" spans="2:8" s="54" customFormat="1" ht="17.100000000000001" customHeight="1" x14ac:dyDescent="0.25">
      <c r="B21" s="242"/>
      <c r="C21" s="242"/>
      <c r="D21" s="242"/>
    </row>
    <row r="22" spans="2:8" s="54" customFormat="1" ht="17.100000000000001" customHeight="1" x14ac:dyDescent="0.25">
      <c r="B22" s="242"/>
      <c r="C22" s="242"/>
      <c r="D22" s="242"/>
    </row>
    <row r="23" spans="2:8" s="54" customFormat="1" ht="17.100000000000001" customHeight="1" x14ac:dyDescent="0.25">
      <c r="B23" s="242"/>
      <c r="C23" s="242"/>
      <c r="D23" s="242"/>
    </row>
    <row r="24" spans="2:8" s="54" customFormat="1" ht="17.100000000000001" customHeight="1" x14ac:dyDescent="0.25">
      <c r="B24" s="242"/>
      <c r="C24" s="242"/>
      <c r="D24" s="242"/>
    </row>
    <row r="25" spans="2:8" s="54" customFormat="1" ht="17.100000000000001" customHeight="1" x14ac:dyDescent="0.25">
      <c r="B25" s="242"/>
      <c r="C25" s="242"/>
      <c r="D25" s="242"/>
    </row>
    <row r="26" spans="2:8" s="54" customFormat="1" ht="17.100000000000001" customHeight="1" x14ac:dyDescent="0.25">
      <c r="B26" s="242"/>
      <c r="C26" s="242"/>
      <c r="D26" s="242"/>
    </row>
    <row r="27" spans="2:8" s="54" customFormat="1" ht="17.100000000000001" customHeight="1" x14ac:dyDescent="0.25">
      <c r="B27" s="242"/>
      <c r="C27" s="242"/>
      <c r="D27" s="242"/>
    </row>
    <row r="28" spans="2:8" s="54" customFormat="1" ht="17.100000000000001" customHeight="1" x14ac:dyDescent="0.25">
      <c r="B28" s="242"/>
      <c r="C28" s="242"/>
      <c r="D28" s="242"/>
      <c r="E28"/>
      <c r="F28"/>
      <c r="G28"/>
      <c r="H28"/>
    </row>
    <row r="29" spans="2:8" s="54" customFormat="1" ht="17.100000000000001" customHeight="1" x14ac:dyDescent="0.25">
      <c r="B29" s="242"/>
      <c r="C29" s="242"/>
      <c r="D29" s="242"/>
      <c r="E29"/>
      <c r="F29"/>
      <c r="G29"/>
      <c r="H29"/>
    </row>
    <row r="30" spans="2:8" s="54" customFormat="1" ht="17.100000000000001" customHeight="1" x14ac:dyDescent="0.25">
      <c r="E30"/>
      <c r="F30"/>
      <c r="G30"/>
      <c r="H30"/>
    </row>
    <row r="31" spans="2:8" s="54" customFormat="1" ht="17.100000000000001" customHeight="1" x14ac:dyDescent="0.25">
      <c r="E31"/>
      <c r="F31"/>
      <c r="G31"/>
      <c r="H31"/>
    </row>
  </sheetData>
  <mergeCells count="23">
    <mergeCell ref="E9:F9"/>
    <mergeCell ref="E10:F10"/>
    <mergeCell ref="E11:H11"/>
    <mergeCell ref="E14:F15"/>
    <mergeCell ref="B14:C14"/>
    <mergeCell ref="B12:C12"/>
    <mergeCell ref="B13:C13"/>
    <mergeCell ref="B16:D29"/>
    <mergeCell ref="E1:H1"/>
    <mergeCell ref="E2:H2"/>
    <mergeCell ref="G4:H4"/>
    <mergeCell ref="F5:H5"/>
    <mergeCell ref="E7:H7"/>
    <mergeCell ref="E8:F8"/>
    <mergeCell ref="B1:D1"/>
    <mergeCell ref="B2:D2"/>
    <mergeCell ref="B4:D4"/>
    <mergeCell ref="B6:C6"/>
    <mergeCell ref="B7:C7"/>
    <mergeCell ref="B8:C8"/>
    <mergeCell ref="B9:C9"/>
    <mergeCell ref="B10:C10"/>
    <mergeCell ref="B11:C11"/>
  </mergeCells>
  <pageMargins left="0.43307086614173229" right="0.23622047244094488" top="0.39370078740157483" bottom="0.39370078740157483" header="0.31496062992125984" footer="0.31496062992125984"/>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32"/>
  <sheetViews>
    <sheetView view="pageLayout" zoomScaleNormal="100" workbookViewId="0">
      <selection activeCell="M18" sqref="M18"/>
    </sheetView>
  </sheetViews>
  <sheetFormatPr baseColWidth="10" defaultRowHeight="15" x14ac:dyDescent="0.25"/>
  <cols>
    <col min="1" max="1" width="4.140625" bestFit="1" customWidth="1"/>
    <col min="2" max="2" width="40.42578125" customWidth="1"/>
    <col min="3" max="3" width="14.85546875" bestFit="1" customWidth="1"/>
    <col min="4" max="4" width="80.7109375" customWidth="1"/>
    <col min="5" max="5" width="12" customWidth="1"/>
    <col min="6" max="6" width="10" customWidth="1"/>
    <col min="7" max="7" width="10.7109375" customWidth="1"/>
    <col min="8" max="8" width="21" customWidth="1"/>
    <col min="9" max="9" width="21.28515625" customWidth="1"/>
    <col min="10" max="10" width="21.7109375" customWidth="1"/>
    <col min="11" max="11" width="22" customWidth="1"/>
    <col min="12" max="12" width="21.42578125" customWidth="1"/>
  </cols>
  <sheetData>
    <row r="1" spans="2:12" s="3" customFormat="1" ht="17.100000000000001" customHeight="1" x14ac:dyDescent="0.25">
      <c r="B1" s="169" t="str">
        <f>Accueil!A7</f>
        <v>AO/Cefap</v>
      </c>
      <c r="C1" s="169"/>
      <c r="D1" s="169"/>
      <c r="E1" s="169" t="str">
        <f>Accueil!A7</f>
        <v>AO/Cefap</v>
      </c>
      <c r="F1" s="169"/>
      <c r="G1" s="169"/>
      <c r="H1" s="169"/>
      <c r="I1" s="169"/>
      <c r="J1" s="169"/>
      <c r="K1" s="169"/>
      <c r="L1" s="169"/>
    </row>
    <row r="2" spans="2:12" s="3" customFormat="1" ht="17.100000000000001" customHeight="1" x14ac:dyDescent="0.25">
      <c r="B2" s="170" t="s">
        <v>25</v>
      </c>
      <c r="C2" s="170"/>
      <c r="D2" s="170"/>
      <c r="E2" s="170" t="s">
        <v>29</v>
      </c>
      <c r="F2" s="170"/>
      <c r="G2" s="170"/>
      <c r="H2" s="170"/>
      <c r="I2" s="170"/>
      <c r="J2" s="170"/>
      <c r="K2" s="170"/>
      <c r="L2" s="170"/>
    </row>
    <row r="3" spans="2:12" s="3" customFormat="1" ht="17.100000000000001" customHeight="1" x14ac:dyDescent="0.25"/>
    <row r="4" spans="2:12" s="3" customFormat="1" ht="17.100000000000001" customHeight="1" x14ac:dyDescent="0.25">
      <c r="B4" s="240" t="s">
        <v>52</v>
      </c>
      <c r="C4" s="240"/>
      <c r="D4" s="240"/>
      <c r="E4" s="164" t="s">
        <v>52</v>
      </c>
      <c r="F4" s="165"/>
      <c r="G4" s="165"/>
      <c r="H4" s="165"/>
      <c r="I4" s="5" t="s">
        <v>11</v>
      </c>
      <c r="J4" s="215"/>
      <c r="K4" s="215"/>
      <c r="L4" s="215"/>
    </row>
    <row r="5" spans="2:12" s="3" customFormat="1" ht="17.100000000000001" customHeight="1" x14ac:dyDescent="0.25">
      <c r="B5" s="20"/>
      <c r="C5" s="17"/>
      <c r="D5" s="18"/>
      <c r="E5" s="6" t="s">
        <v>0</v>
      </c>
      <c r="F5" s="164" t="s">
        <v>57</v>
      </c>
      <c r="G5" s="165"/>
      <c r="H5" s="165"/>
      <c r="I5" s="165"/>
      <c r="J5" s="165"/>
      <c r="K5" s="165"/>
      <c r="L5" s="165"/>
    </row>
    <row r="6" spans="2:12" s="3" customFormat="1" ht="17.100000000000001" customHeight="1" x14ac:dyDescent="0.25">
      <c r="B6" s="245" t="s">
        <v>53</v>
      </c>
      <c r="C6" s="245"/>
      <c r="D6" s="22" t="s">
        <v>8</v>
      </c>
      <c r="E6" s="7"/>
      <c r="F6" s="7"/>
      <c r="G6" s="7"/>
    </row>
    <row r="7" spans="2:12" s="3" customFormat="1" ht="17.100000000000001" customHeight="1" x14ac:dyDescent="0.25">
      <c r="B7" s="244" t="s">
        <v>54</v>
      </c>
      <c r="C7" s="244"/>
      <c r="D7" s="19"/>
      <c r="E7" s="174" t="s">
        <v>58</v>
      </c>
      <c r="F7" s="174"/>
      <c r="G7" s="174"/>
      <c r="H7" s="174"/>
      <c r="I7" s="174"/>
      <c r="J7" s="174"/>
      <c r="K7" s="174"/>
      <c r="L7" s="8"/>
    </row>
    <row r="8" spans="2:12" s="3" customFormat="1" ht="17.100000000000001" customHeight="1" x14ac:dyDescent="0.25">
      <c r="B8" s="244" t="s">
        <v>55</v>
      </c>
      <c r="C8" s="244"/>
      <c r="D8" s="19"/>
      <c r="E8" s="220" t="s">
        <v>32</v>
      </c>
      <c r="F8" s="221"/>
      <c r="G8" s="222"/>
      <c r="H8" s="223" t="s">
        <v>30</v>
      </c>
      <c r="I8" s="224"/>
      <c r="J8" s="223" t="s">
        <v>31</v>
      </c>
      <c r="K8" s="224"/>
      <c r="L8" s="10"/>
    </row>
    <row r="9" spans="2:12" s="3" customFormat="1" ht="17.100000000000001" customHeight="1" x14ac:dyDescent="0.25">
      <c r="B9" s="244" t="s">
        <v>56</v>
      </c>
      <c r="C9" s="244"/>
      <c r="D9" s="19"/>
      <c r="E9" s="216" t="s">
        <v>60</v>
      </c>
      <c r="F9" s="217"/>
      <c r="G9" s="218"/>
      <c r="H9" s="186"/>
      <c r="I9" s="187"/>
      <c r="J9" s="186"/>
      <c r="K9" s="187"/>
    </row>
    <row r="10" spans="2:12" s="3" customFormat="1" ht="17.100000000000001" customHeight="1" x14ac:dyDescent="0.25">
      <c r="E10" s="214" t="s">
        <v>59</v>
      </c>
      <c r="F10" s="214"/>
      <c r="G10" s="214"/>
      <c r="H10" s="186"/>
      <c r="I10" s="187"/>
      <c r="J10" s="186"/>
      <c r="K10" s="187"/>
    </row>
    <row r="11" spans="2:12" s="3" customFormat="1" ht="17.100000000000001" customHeight="1" x14ac:dyDescent="0.25">
      <c r="B11" s="39" t="s">
        <v>28</v>
      </c>
      <c r="C11" s="40"/>
      <c r="D11" s="41"/>
    </row>
    <row r="12" spans="2:12" s="3" customFormat="1" ht="17.100000000000001" customHeight="1" x14ac:dyDescent="0.25">
      <c r="B12" s="24"/>
      <c r="C12" s="25"/>
      <c r="D12" s="26"/>
      <c r="E12" s="174" t="s">
        <v>36</v>
      </c>
      <c r="F12" s="174"/>
      <c r="G12" s="174"/>
      <c r="H12" s="174"/>
      <c r="I12" s="174"/>
      <c r="J12" s="174"/>
      <c r="K12" s="174"/>
      <c r="L12" s="174"/>
    </row>
    <row r="13" spans="2:12" s="3" customFormat="1" ht="17.100000000000001" customHeight="1" x14ac:dyDescent="0.25">
      <c r="B13" s="27"/>
      <c r="C13" s="28"/>
      <c r="D13" s="29"/>
      <c r="E13" s="212" t="s">
        <v>34</v>
      </c>
      <c r="F13" s="212"/>
      <c r="G13" s="212"/>
      <c r="H13" s="48" t="s">
        <v>61</v>
      </c>
      <c r="I13" s="213" t="s">
        <v>30</v>
      </c>
      <c r="J13" s="213"/>
      <c r="K13" s="213" t="s">
        <v>31</v>
      </c>
      <c r="L13" s="213"/>
    </row>
    <row r="14" spans="2:12" s="3" customFormat="1" ht="17.100000000000001" customHeight="1" x14ac:dyDescent="0.25">
      <c r="B14" s="30"/>
      <c r="C14" s="31"/>
      <c r="D14" s="32"/>
      <c r="E14" s="214" t="s">
        <v>60</v>
      </c>
      <c r="F14" s="214"/>
      <c r="G14" s="214"/>
      <c r="H14" s="38"/>
      <c r="I14" s="215"/>
      <c r="J14" s="215"/>
      <c r="K14" s="215"/>
      <c r="L14" s="215"/>
    </row>
    <row r="15" spans="2:12" s="3" customFormat="1" ht="15.75" x14ac:dyDescent="0.25">
      <c r="B15" s="33"/>
      <c r="C15" s="34"/>
      <c r="D15" s="29"/>
      <c r="E15" s="214" t="s">
        <v>59</v>
      </c>
      <c r="F15" s="214"/>
      <c r="G15" s="214"/>
      <c r="H15" s="5"/>
      <c r="I15" s="215"/>
      <c r="J15" s="215"/>
      <c r="K15" s="215"/>
      <c r="L15" s="215"/>
    </row>
    <row r="16" spans="2:12" s="3" customFormat="1" ht="16.5" customHeight="1" x14ac:dyDescent="0.25">
      <c r="B16" s="33"/>
      <c r="C16" s="34"/>
      <c r="D16" s="29"/>
      <c r="E16" s="174" t="s">
        <v>37</v>
      </c>
      <c r="F16" s="174"/>
      <c r="G16" s="174"/>
      <c r="H16" s="174"/>
      <c r="I16" s="215"/>
      <c r="J16" s="215"/>
      <c r="K16" s="215"/>
      <c r="L16" s="215"/>
    </row>
    <row r="17" spans="2:4" s="3" customFormat="1" ht="17.100000000000001" customHeight="1" x14ac:dyDescent="0.25">
      <c r="B17" s="35"/>
      <c r="C17" s="28"/>
      <c r="D17" s="29"/>
    </row>
    <row r="18" spans="2:4" s="3" customFormat="1" ht="17.100000000000001" customHeight="1" x14ac:dyDescent="0.25">
      <c r="B18" s="42"/>
      <c r="C18" s="43"/>
      <c r="D18" s="44"/>
    </row>
    <row r="19" spans="2:4" s="3" customFormat="1" ht="17.100000000000001" customHeight="1" x14ac:dyDescent="0.25">
      <c r="B19" s="42"/>
      <c r="C19" s="43"/>
      <c r="D19" s="44"/>
    </row>
    <row r="20" spans="2:4" s="3" customFormat="1" ht="17.100000000000001" customHeight="1" x14ac:dyDescent="0.25">
      <c r="B20" s="42"/>
      <c r="C20" s="43"/>
      <c r="D20" s="44"/>
    </row>
    <row r="21" spans="2:4" s="3" customFormat="1" ht="17.100000000000001" customHeight="1" x14ac:dyDescent="0.25">
      <c r="B21" s="42"/>
      <c r="C21" s="43"/>
      <c r="D21" s="44"/>
    </row>
    <row r="22" spans="2:4" s="3" customFormat="1" ht="17.100000000000001" customHeight="1" x14ac:dyDescent="0.25">
      <c r="B22" s="42"/>
      <c r="C22" s="43"/>
      <c r="D22" s="44"/>
    </row>
    <row r="23" spans="2:4" s="3" customFormat="1" ht="17.100000000000001" customHeight="1" x14ac:dyDescent="0.25">
      <c r="B23" s="42"/>
      <c r="C23" s="43"/>
      <c r="D23" s="44"/>
    </row>
    <row r="24" spans="2:4" s="3" customFormat="1" ht="17.100000000000001" customHeight="1" x14ac:dyDescent="0.25">
      <c r="B24" s="42"/>
      <c r="C24" s="43"/>
      <c r="D24" s="44"/>
    </row>
    <row r="25" spans="2:4" s="3" customFormat="1" ht="17.100000000000001" customHeight="1" x14ac:dyDescent="0.25">
      <c r="B25" s="42"/>
      <c r="C25" s="43"/>
      <c r="D25" s="44"/>
    </row>
    <row r="26" spans="2:4" s="3" customFormat="1" ht="17.100000000000001" customHeight="1" x14ac:dyDescent="0.25">
      <c r="B26" s="42"/>
      <c r="C26" s="43"/>
      <c r="D26" s="44"/>
    </row>
    <row r="27" spans="2:4" s="3" customFormat="1" ht="17.100000000000001" customHeight="1" x14ac:dyDescent="0.25">
      <c r="B27" s="42"/>
      <c r="C27" s="43"/>
      <c r="D27" s="44"/>
    </row>
    <row r="28" spans="2:4" s="3" customFormat="1" ht="17.100000000000001" customHeight="1" x14ac:dyDescent="0.25">
      <c r="B28" s="42"/>
      <c r="C28" s="43"/>
      <c r="D28" s="44"/>
    </row>
    <row r="29" spans="2:4" s="3" customFormat="1" ht="17.100000000000001" customHeight="1" x14ac:dyDescent="0.25">
      <c r="B29" s="42"/>
      <c r="C29" s="43"/>
      <c r="D29" s="44"/>
    </row>
    <row r="30" spans="2:4" s="3" customFormat="1" ht="17.100000000000001" customHeight="1" x14ac:dyDescent="0.25">
      <c r="B30" s="42"/>
      <c r="C30" s="43"/>
      <c r="D30" s="44"/>
    </row>
    <row r="31" spans="2:4" s="3" customFormat="1" ht="17.100000000000001" customHeight="1" x14ac:dyDescent="0.25">
      <c r="B31" s="42"/>
      <c r="C31" s="43"/>
      <c r="D31" s="44"/>
    </row>
    <row r="32" spans="2:4" s="3" customFormat="1" ht="17.100000000000001" customHeight="1" x14ac:dyDescent="0.25">
      <c r="B32" s="45"/>
      <c r="C32" s="46"/>
      <c r="D32" s="47"/>
    </row>
  </sheetData>
  <mergeCells count="35">
    <mergeCell ref="B1:D1"/>
    <mergeCell ref="E1:L1"/>
    <mergeCell ref="B2:D2"/>
    <mergeCell ref="E2:L2"/>
    <mergeCell ref="B4:D4"/>
    <mergeCell ref="E4:H4"/>
    <mergeCell ref="J4:L4"/>
    <mergeCell ref="F5:L5"/>
    <mergeCell ref="B6:C6"/>
    <mergeCell ref="B7:C7"/>
    <mergeCell ref="E7:K7"/>
    <mergeCell ref="B8:C8"/>
    <mergeCell ref="E8:G8"/>
    <mergeCell ref="H8:I8"/>
    <mergeCell ref="J8:K8"/>
    <mergeCell ref="B9:C9"/>
    <mergeCell ref="E9:G9"/>
    <mergeCell ref="H9:I9"/>
    <mergeCell ref="J9:K9"/>
    <mergeCell ref="E10:G10"/>
    <mergeCell ref="H10:I10"/>
    <mergeCell ref="J10:K10"/>
    <mergeCell ref="E12:L12"/>
    <mergeCell ref="E13:G13"/>
    <mergeCell ref="I13:J13"/>
    <mergeCell ref="K13:L13"/>
    <mergeCell ref="E14:G14"/>
    <mergeCell ref="I14:J14"/>
    <mergeCell ref="K14:L14"/>
    <mergeCell ref="E15:G15"/>
    <mergeCell ref="I15:J15"/>
    <mergeCell ref="K15:L15"/>
    <mergeCell ref="E16:H16"/>
    <mergeCell ref="I16:J16"/>
    <mergeCell ref="K16:L16"/>
  </mergeCells>
  <pageMargins left="0.43307086614173229" right="0.23622047244094488" top="0.39370078740157483" bottom="0.39370078740157483" header="0.31496062992125984" footer="0.31496062992125984"/>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33"/>
  <sheetViews>
    <sheetView view="pageLayout" zoomScaleNormal="100" workbookViewId="0">
      <selection activeCell="M18" sqref="M18"/>
    </sheetView>
  </sheetViews>
  <sheetFormatPr baseColWidth="10" defaultRowHeight="15" x14ac:dyDescent="0.25"/>
  <cols>
    <col min="1" max="1" width="4.140625" bestFit="1" customWidth="1"/>
    <col min="2" max="2" width="40.42578125" customWidth="1"/>
    <col min="3" max="3" width="14.85546875" bestFit="1" customWidth="1"/>
    <col min="4" max="4" width="80.7109375" customWidth="1"/>
    <col min="5" max="5" width="12" customWidth="1"/>
    <col min="6" max="6" width="10" customWidth="1"/>
    <col min="7" max="7" width="10.7109375" customWidth="1"/>
    <col min="8" max="8" width="21" customWidth="1"/>
    <col min="9" max="9" width="21.28515625" customWidth="1"/>
    <col min="10" max="10" width="21.7109375" customWidth="1"/>
    <col min="11" max="11" width="22" customWidth="1"/>
    <col min="12" max="12" width="21.42578125" customWidth="1"/>
  </cols>
  <sheetData>
    <row r="1" spans="2:12" s="3" customFormat="1" ht="17.100000000000001" customHeight="1" x14ac:dyDescent="0.25">
      <c r="B1" s="169" t="str">
        <f>Accueil!A7</f>
        <v>AO/Cefap</v>
      </c>
      <c r="C1" s="169"/>
      <c r="D1" s="169"/>
      <c r="E1" s="169" t="str">
        <f>Accueil!A7</f>
        <v>AO/Cefap</v>
      </c>
      <c r="F1" s="169"/>
      <c r="G1" s="169"/>
      <c r="H1" s="169"/>
      <c r="I1" s="169"/>
      <c r="J1" s="169"/>
      <c r="K1" s="169"/>
      <c r="L1" s="169"/>
    </row>
    <row r="2" spans="2:12" s="3" customFormat="1" ht="17.100000000000001" customHeight="1" x14ac:dyDescent="0.25">
      <c r="B2" s="170" t="s">
        <v>25</v>
      </c>
      <c r="C2" s="170"/>
      <c r="D2" s="170"/>
      <c r="E2" s="170" t="s">
        <v>29</v>
      </c>
      <c r="F2" s="170"/>
      <c r="G2" s="170"/>
      <c r="H2" s="170"/>
      <c r="I2" s="170"/>
      <c r="J2" s="170"/>
      <c r="K2" s="170"/>
      <c r="L2" s="170"/>
    </row>
    <row r="3" spans="2:12" s="3" customFormat="1" ht="17.100000000000001" customHeight="1" x14ac:dyDescent="0.25"/>
    <row r="4" spans="2:12" s="3" customFormat="1" ht="17.100000000000001" customHeight="1" x14ac:dyDescent="0.25">
      <c r="B4" s="240" t="s">
        <v>45</v>
      </c>
      <c r="C4" s="240"/>
      <c r="D4" s="240"/>
      <c r="E4" s="164" t="s">
        <v>45</v>
      </c>
      <c r="F4" s="165"/>
      <c r="G4" s="165"/>
      <c r="H4" s="165"/>
      <c r="I4" s="5" t="s">
        <v>11</v>
      </c>
      <c r="J4" s="215"/>
      <c r="K4" s="215"/>
      <c r="L4" s="215"/>
    </row>
    <row r="5" spans="2:12" s="3" customFormat="1" ht="17.100000000000001" customHeight="1" x14ac:dyDescent="0.25">
      <c r="B5" s="20"/>
      <c r="C5" s="17"/>
      <c r="D5" s="18"/>
      <c r="E5" s="6" t="s">
        <v>0</v>
      </c>
      <c r="F5" s="164" t="s">
        <v>45</v>
      </c>
      <c r="G5" s="165"/>
      <c r="H5" s="165"/>
      <c r="I5" s="165"/>
      <c r="J5" s="165"/>
      <c r="K5" s="165"/>
      <c r="L5" s="165"/>
    </row>
    <row r="6" spans="2:12" s="3" customFormat="1" ht="17.100000000000001" customHeight="1" x14ac:dyDescent="0.25">
      <c r="B6" s="245" t="s">
        <v>46</v>
      </c>
      <c r="C6" s="245"/>
      <c r="D6" s="22" t="s">
        <v>8</v>
      </c>
      <c r="E6" s="7"/>
      <c r="F6" s="7"/>
      <c r="G6" s="7"/>
    </row>
    <row r="7" spans="2:12" s="3" customFormat="1" ht="33" customHeight="1" x14ac:dyDescent="0.25">
      <c r="B7" s="253" t="s">
        <v>47</v>
      </c>
      <c r="C7" s="253"/>
      <c r="D7" s="19"/>
      <c r="E7" s="174" t="s">
        <v>62</v>
      </c>
      <c r="F7" s="174"/>
      <c r="G7" s="174"/>
      <c r="H7" s="174"/>
      <c r="I7" s="174"/>
      <c r="J7" s="174"/>
      <c r="K7" s="174"/>
      <c r="L7" s="174"/>
    </row>
    <row r="8" spans="2:12" s="3" customFormat="1" ht="33" customHeight="1" x14ac:dyDescent="0.25">
      <c r="B8" s="253" t="s">
        <v>48</v>
      </c>
      <c r="C8" s="253"/>
      <c r="D8" s="19"/>
      <c r="E8" s="220" t="s">
        <v>32</v>
      </c>
      <c r="F8" s="221"/>
      <c r="G8" s="222"/>
      <c r="H8" s="213" t="s">
        <v>30</v>
      </c>
      <c r="I8" s="213"/>
      <c r="J8" s="213"/>
      <c r="K8" s="213"/>
      <c r="L8" s="213"/>
    </row>
    <row r="9" spans="2:12" s="3" customFormat="1" ht="17.100000000000001" customHeight="1" x14ac:dyDescent="0.25">
      <c r="B9" s="252"/>
      <c r="C9" s="252"/>
      <c r="D9" s="77"/>
      <c r="E9" s="214" t="s">
        <v>63</v>
      </c>
      <c r="F9" s="214"/>
      <c r="G9" s="214"/>
      <c r="H9" s="215"/>
      <c r="I9" s="215"/>
      <c r="J9" s="215"/>
      <c r="K9" s="215"/>
      <c r="L9" s="215"/>
    </row>
    <row r="10" spans="2:12" s="3" customFormat="1" ht="17.100000000000001" customHeight="1" x14ac:dyDescent="0.25">
      <c r="B10" s="51"/>
      <c r="C10" s="51"/>
      <c r="D10" s="51"/>
      <c r="E10" s="214" t="s">
        <v>64</v>
      </c>
      <c r="F10" s="214"/>
      <c r="G10" s="214"/>
      <c r="H10" s="215"/>
      <c r="I10" s="215"/>
      <c r="J10" s="215"/>
      <c r="K10" s="215"/>
      <c r="L10" s="215"/>
    </row>
    <row r="11" spans="2:12" s="3" customFormat="1" ht="17.100000000000001" customHeight="1" x14ac:dyDescent="0.25">
      <c r="B11" s="188" t="s">
        <v>28</v>
      </c>
      <c r="C11" s="189"/>
      <c r="D11" s="190"/>
      <c r="E11" s="251"/>
      <c r="F11" s="251"/>
      <c r="G11" s="251"/>
      <c r="H11" s="248"/>
      <c r="I11" s="248"/>
      <c r="J11" s="248"/>
      <c r="K11" s="248"/>
      <c r="L11" s="248"/>
    </row>
    <row r="12" spans="2:12" s="3" customFormat="1" ht="17.100000000000001" customHeight="1" x14ac:dyDescent="0.25">
      <c r="B12" s="191"/>
      <c r="C12" s="192"/>
      <c r="D12" s="193"/>
      <c r="E12" s="16"/>
      <c r="F12" s="16"/>
      <c r="G12" s="16"/>
      <c r="H12" s="16"/>
      <c r="I12" s="16"/>
      <c r="J12" s="16"/>
      <c r="K12" s="16"/>
      <c r="L12" s="16"/>
    </row>
    <row r="13" spans="2:12" s="3" customFormat="1" ht="17.100000000000001" customHeight="1" x14ac:dyDescent="0.25">
      <c r="B13" s="191"/>
      <c r="C13" s="192"/>
      <c r="D13" s="193"/>
      <c r="E13" s="183" t="s">
        <v>36</v>
      </c>
      <c r="F13" s="174"/>
      <c r="G13" s="174"/>
      <c r="H13" s="174"/>
      <c r="I13" s="174"/>
      <c r="J13" s="174"/>
      <c r="K13" s="174"/>
      <c r="L13" s="174"/>
    </row>
    <row r="14" spans="2:12" s="3" customFormat="1" ht="17.100000000000001" customHeight="1" x14ac:dyDescent="0.25">
      <c r="B14" s="191"/>
      <c r="C14" s="192"/>
      <c r="D14" s="193"/>
      <c r="E14" s="221" t="s">
        <v>34</v>
      </c>
      <c r="F14" s="221"/>
      <c r="G14" s="222"/>
      <c r="H14" s="48" t="s">
        <v>65</v>
      </c>
      <c r="I14" s="223" t="s">
        <v>30</v>
      </c>
      <c r="J14" s="249"/>
      <c r="K14" s="249"/>
      <c r="L14" s="224"/>
    </row>
    <row r="15" spans="2:12" s="3" customFormat="1" x14ac:dyDescent="0.25">
      <c r="B15" s="191"/>
      <c r="C15" s="192"/>
      <c r="D15" s="193"/>
      <c r="E15" s="217" t="s">
        <v>63</v>
      </c>
      <c r="F15" s="217"/>
      <c r="G15" s="218"/>
      <c r="H15" s="38"/>
      <c r="I15" s="186"/>
      <c r="J15" s="250"/>
      <c r="K15" s="250"/>
      <c r="L15" s="187"/>
    </row>
    <row r="16" spans="2:12" s="3" customFormat="1" x14ac:dyDescent="0.25">
      <c r="B16" s="191"/>
      <c r="C16" s="192"/>
      <c r="D16" s="193"/>
      <c r="E16" s="246" t="s">
        <v>64</v>
      </c>
      <c r="F16" s="247"/>
      <c r="G16" s="247"/>
      <c r="H16" s="6"/>
      <c r="I16" s="215"/>
      <c r="J16" s="215"/>
      <c r="K16" s="215"/>
      <c r="L16" s="215"/>
    </row>
    <row r="17" spans="2:12" s="3" customFormat="1" x14ac:dyDescent="0.25">
      <c r="B17" s="191"/>
      <c r="C17" s="192"/>
      <c r="D17" s="193"/>
      <c r="E17" s="183" t="s">
        <v>37</v>
      </c>
      <c r="F17" s="174"/>
      <c r="G17" s="174"/>
      <c r="H17" s="174"/>
      <c r="I17" s="215"/>
      <c r="J17" s="215"/>
      <c r="K17" s="215"/>
      <c r="L17" s="215"/>
    </row>
    <row r="18" spans="2:12" s="3" customFormat="1" x14ac:dyDescent="0.25">
      <c r="B18" s="191"/>
      <c r="C18" s="192"/>
      <c r="D18" s="193"/>
    </row>
    <row r="19" spans="2:12" s="3" customFormat="1" x14ac:dyDescent="0.25">
      <c r="B19" s="191"/>
      <c r="C19" s="192"/>
      <c r="D19" s="193"/>
    </row>
    <row r="20" spans="2:12" s="3" customFormat="1" x14ac:dyDescent="0.25">
      <c r="B20" s="191"/>
      <c r="C20" s="192"/>
      <c r="D20" s="193"/>
    </row>
    <row r="21" spans="2:12" s="3" customFormat="1" x14ac:dyDescent="0.25">
      <c r="B21" s="191"/>
      <c r="C21" s="192"/>
      <c r="D21" s="193"/>
    </row>
    <row r="22" spans="2:12" s="3" customFormat="1" x14ac:dyDescent="0.25">
      <c r="B22" s="191"/>
      <c r="C22" s="192"/>
      <c r="D22" s="193"/>
    </row>
    <row r="23" spans="2:12" s="3" customFormat="1" x14ac:dyDescent="0.25">
      <c r="B23" s="191"/>
      <c r="C23" s="192"/>
      <c r="D23" s="193"/>
    </row>
    <row r="24" spans="2:12" s="3" customFormat="1" x14ac:dyDescent="0.25">
      <c r="B24" s="191"/>
      <c r="C24" s="192"/>
      <c r="D24" s="193"/>
    </row>
    <row r="25" spans="2:12" s="3" customFormat="1" x14ac:dyDescent="0.25">
      <c r="B25" s="191"/>
      <c r="C25" s="192"/>
      <c r="D25" s="193"/>
    </row>
    <row r="26" spans="2:12" s="3" customFormat="1" x14ac:dyDescent="0.25">
      <c r="B26" s="191"/>
      <c r="C26" s="192"/>
      <c r="D26" s="193"/>
    </row>
    <row r="27" spans="2:12" s="3" customFormat="1" x14ac:dyDescent="0.25">
      <c r="B27" s="191"/>
      <c r="C27" s="192"/>
      <c r="D27" s="193"/>
    </row>
    <row r="28" spans="2:12" s="3" customFormat="1" x14ac:dyDescent="0.25">
      <c r="B28" s="191"/>
      <c r="C28" s="192"/>
      <c r="D28" s="193"/>
    </row>
    <row r="29" spans="2:12" s="3" customFormat="1" x14ac:dyDescent="0.25">
      <c r="B29" s="191"/>
      <c r="C29" s="192"/>
      <c r="D29" s="193"/>
    </row>
    <row r="30" spans="2:12" s="3" customFormat="1" x14ac:dyDescent="0.25">
      <c r="B30" s="191"/>
      <c r="C30" s="192"/>
      <c r="D30" s="193"/>
    </row>
    <row r="31" spans="2:12" s="3" customFormat="1" x14ac:dyDescent="0.25">
      <c r="B31" s="191"/>
      <c r="C31" s="192"/>
      <c r="D31" s="193"/>
    </row>
    <row r="32" spans="2:12" s="3" customFormat="1" x14ac:dyDescent="0.25">
      <c r="B32" s="191"/>
      <c r="C32" s="192"/>
      <c r="D32" s="193"/>
    </row>
    <row r="33" spans="2:4" s="3" customFormat="1" x14ac:dyDescent="0.25">
      <c r="B33" s="194"/>
      <c r="C33" s="195"/>
      <c r="D33" s="196"/>
    </row>
  </sheetData>
  <mergeCells count="31">
    <mergeCell ref="B9:C9"/>
    <mergeCell ref="E9:G9"/>
    <mergeCell ref="E10:G10"/>
    <mergeCell ref="B1:D1"/>
    <mergeCell ref="E1:L1"/>
    <mergeCell ref="B2:D2"/>
    <mergeCell ref="E2:L2"/>
    <mergeCell ref="B4:D4"/>
    <mergeCell ref="E4:H4"/>
    <mergeCell ref="J4:L4"/>
    <mergeCell ref="F5:L5"/>
    <mergeCell ref="B6:C6"/>
    <mergeCell ref="B7:C7"/>
    <mergeCell ref="B8:C8"/>
    <mergeCell ref="E8:G8"/>
    <mergeCell ref="E13:L13"/>
    <mergeCell ref="E7:L7"/>
    <mergeCell ref="E16:G16"/>
    <mergeCell ref="H8:L8"/>
    <mergeCell ref="B11:D33"/>
    <mergeCell ref="E15:G15"/>
    <mergeCell ref="E17:H17"/>
    <mergeCell ref="H9:L9"/>
    <mergeCell ref="H10:L10"/>
    <mergeCell ref="H11:L11"/>
    <mergeCell ref="I14:L14"/>
    <mergeCell ref="I15:L15"/>
    <mergeCell ref="I16:L16"/>
    <mergeCell ref="I17:L17"/>
    <mergeCell ref="E11:G11"/>
    <mergeCell ref="E14:G14"/>
  </mergeCells>
  <pageMargins left="0.43307086614173229" right="0.23622047244094488" top="0.39370078740157483" bottom="0.39370078740157483" header="0.31496062992125984" footer="0.31496062992125984"/>
  <pageSetup paperSize="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2"/>
  <sheetViews>
    <sheetView view="pageLayout" zoomScaleNormal="100" workbookViewId="0">
      <selection activeCell="A9" sqref="A9:XFD9"/>
    </sheetView>
  </sheetViews>
  <sheetFormatPr baseColWidth="10" defaultRowHeight="15" x14ac:dyDescent="0.25"/>
  <cols>
    <col min="1" max="1" width="12" customWidth="1"/>
    <col min="2" max="2" width="10" customWidth="1"/>
    <col min="3" max="3" width="10.7109375" customWidth="1"/>
    <col min="4" max="4" width="21" customWidth="1"/>
    <col min="5" max="5" width="21.28515625" customWidth="1"/>
    <col min="6" max="6" width="21.7109375" customWidth="1"/>
    <col min="7" max="7" width="22" customWidth="1"/>
    <col min="8" max="8" width="21.42578125" customWidth="1"/>
  </cols>
  <sheetData>
    <row r="1" spans="1:8" ht="15.75" x14ac:dyDescent="0.25">
      <c r="A1" s="169" t="str">
        <f>Accueil!A7</f>
        <v>AO/Cefap</v>
      </c>
      <c r="B1" s="169"/>
      <c r="C1" s="169"/>
      <c r="D1" s="169"/>
      <c r="E1" s="169"/>
      <c r="F1" s="169"/>
      <c r="G1" s="169"/>
      <c r="H1" s="169"/>
    </row>
    <row r="2" spans="1:8" x14ac:dyDescent="0.25">
      <c r="A2" s="170" t="s">
        <v>29</v>
      </c>
      <c r="B2" s="170"/>
      <c r="C2" s="170"/>
      <c r="D2" s="170"/>
      <c r="E2" s="170"/>
      <c r="F2" s="170"/>
      <c r="G2" s="170"/>
      <c r="H2" s="170"/>
    </row>
    <row r="3" spans="1:8" x14ac:dyDescent="0.25">
      <c r="A3" s="54"/>
      <c r="B3" s="54"/>
      <c r="C3" s="54"/>
      <c r="D3" s="54"/>
      <c r="E3" s="54"/>
      <c r="F3" s="54"/>
      <c r="G3" s="54"/>
      <c r="H3" s="54"/>
    </row>
    <row r="4" spans="1:8" x14ac:dyDescent="0.25">
      <c r="A4" s="164" t="s">
        <v>99</v>
      </c>
      <c r="B4" s="165"/>
      <c r="C4" s="165"/>
      <c r="D4" s="165"/>
      <c r="E4" s="55" t="s">
        <v>11</v>
      </c>
      <c r="F4" s="215"/>
      <c r="G4" s="215"/>
      <c r="H4" s="215"/>
    </row>
    <row r="5" spans="1:8" x14ac:dyDescent="0.25">
      <c r="A5" s="6" t="s">
        <v>0</v>
      </c>
      <c r="B5" s="164" t="s">
        <v>99</v>
      </c>
      <c r="C5" s="165"/>
      <c r="D5" s="165"/>
      <c r="E5" s="165"/>
      <c r="F5" s="165"/>
      <c r="G5" s="165"/>
      <c r="H5" s="165"/>
    </row>
    <row r="6" spans="1:8" x14ac:dyDescent="0.25">
      <c r="A6" s="56"/>
      <c r="B6" s="56"/>
      <c r="C6" s="56"/>
      <c r="D6" s="54"/>
      <c r="E6" s="54"/>
      <c r="F6" s="54"/>
      <c r="G6" s="54"/>
      <c r="H6" s="54"/>
    </row>
    <row r="7" spans="1:8" x14ac:dyDescent="0.25">
      <c r="A7" s="255" t="s">
        <v>70</v>
      </c>
      <c r="B7" s="256"/>
      <c r="C7" s="256"/>
      <c r="D7" s="256"/>
      <c r="E7" s="256"/>
      <c r="F7" s="256"/>
      <c r="G7" s="256"/>
      <c r="H7" s="256"/>
    </row>
    <row r="8" spans="1:8" x14ac:dyDescent="0.25">
      <c r="A8" s="220" t="s">
        <v>100</v>
      </c>
      <c r="B8" s="221"/>
      <c r="C8" s="222"/>
      <c r="D8" s="223" t="s">
        <v>30</v>
      </c>
      <c r="E8" s="224"/>
      <c r="F8" s="213" t="s">
        <v>31</v>
      </c>
      <c r="G8" s="213"/>
      <c r="H8" s="36" t="s">
        <v>104</v>
      </c>
    </row>
    <row r="9" spans="1:8" x14ac:dyDescent="0.25">
      <c r="A9" s="214" t="s">
        <v>101</v>
      </c>
      <c r="B9" s="214"/>
      <c r="C9" s="214"/>
      <c r="D9" s="186"/>
      <c r="E9" s="187"/>
      <c r="F9" s="215"/>
      <c r="G9" s="215"/>
      <c r="H9" s="55"/>
    </row>
    <row r="10" spans="1:8" x14ac:dyDescent="0.25">
      <c r="A10" s="54"/>
      <c r="B10" s="54"/>
      <c r="C10" s="54"/>
      <c r="D10" s="54"/>
      <c r="E10" s="54"/>
      <c r="F10" s="54"/>
      <c r="G10" s="54"/>
      <c r="H10" s="54"/>
    </row>
    <row r="11" spans="1:8" ht="15" customHeight="1" x14ac:dyDescent="0.25">
      <c r="A11" s="254" t="s">
        <v>102</v>
      </c>
      <c r="B11" s="254"/>
      <c r="C11" s="254"/>
      <c r="D11" s="254"/>
      <c r="E11" s="254"/>
      <c r="F11" s="254"/>
      <c r="G11" s="254"/>
      <c r="H11" s="54"/>
    </row>
    <row r="12" spans="1:8" ht="15" customHeight="1" x14ac:dyDescent="0.25">
      <c r="A12" s="254"/>
      <c r="B12" s="254"/>
      <c r="C12" s="254"/>
      <c r="D12" s="254"/>
      <c r="E12" s="254"/>
      <c r="F12" s="254"/>
      <c r="G12" s="254"/>
      <c r="H12" s="54"/>
    </row>
    <row r="13" spans="1:8" x14ac:dyDescent="0.25">
      <c r="A13" s="254" t="s">
        <v>103</v>
      </c>
      <c r="B13" s="254"/>
      <c r="C13" s="254"/>
      <c r="D13" s="254"/>
      <c r="E13" s="254"/>
      <c r="F13" s="254"/>
      <c r="G13" s="254"/>
      <c r="H13" s="54"/>
    </row>
    <row r="14" spans="1:8" ht="15" customHeight="1" x14ac:dyDescent="0.25">
      <c r="A14" s="74"/>
      <c r="B14" s="74"/>
      <c r="C14" s="74"/>
      <c r="D14" s="74"/>
      <c r="E14" s="74"/>
      <c r="F14" s="74"/>
      <c r="G14" s="74"/>
      <c r="H14" s="54"/>
    </row>
    <row r="15" spans="1:8" x14ac:dyDescent="0.25">
      <c r="A15" s="74"/>
      <c r="B15" s="74"/>
      <c r="C15" s="74"/>
      <c r="D15" s="74"/>
      <c r="E15" s="74"/>
      <c r="F15" s="74"/>
      <c r="G15" s="74"/>
      <c r="H15" s="54"/>
    </row>
    <row r="16" spans="1:8" x14ac:dyDescent="0.25">
      <c r="A16" s="74"/>
      <c r="B16" s="74"/>
      <c r="C16" s="74"/>
      <c r="D16" s="74"/>
      <c r="E16" s="74"/>
      <c r="F16" s="74"/>
      <c r="G16" s="74"/>
      <c r="H16" s="54"/>
    </row>
    <row r="17" spans="1:8" x14ac:dyDescent="0.25">
      <c r="A17" s="54"/>
      <c r="B17" s="54"/>
      <c r="C17" s="54"/>
      <c r="D17" s="54"/>
      <c r="E17" s="54"/>
      <c r="F17" s="54"/>
      <c r="G17" s="54"/>
      <c r="H17" s="54"/>
    </row>
    <row r="18" spans="1:8" x14ac:dyDescent="0.25">
      <c r="A18" s="54"/>
      <c r="B18" s="54"/>
      <c r="C18" s="54"/>
      <c r="D18" s="54"/>
      <c r="E18" s="54"/>
      <c r="F18" s="54"/>
      <c r="G18" s="54"/>
      <c r="H18" s="54"/>
    </row>
    <row r="19" spans="1:8" x14ac:dyDescent="0.25">
      <c r="A19" s="54"/>
      <c r="B19" s="54"/>
      <c r="C19" s="54"/>
      <c r="D19" s="54"/>
      <c r="E19" s="54"/>
      <c r="F19" s="54"/>
      <c r="G19" s="54"/>
      <c r="H19" s="54"/>
    </row>
    <row r="20" spans="1:8" x14ac:dyDescent="0.25">
      <c r="A20" s="54"/>
      <c r="B20" s="54"/>
      <c r="C20" s="54"/>
      <c r="D20" s="54"/>
      <c r="E20" s="54"/>
      <c r="F20" s="54"/>
      <c r="G20" s="54"/>
      <c r="H20" s="54"/>
    </row>
    <row r="21" spans="1:8" x14ac:dyDescent="0.25">
      <c r="A21" s="54"/>
      <c r="B21" s="54"/>
      <c r="C21" s="54"/>
      <c r="D21" s="54"/>
      <c r="E21" s="54"/>
      <c r="F21" s="54"/>
      <c r="G21" s="54"/>
      <c r="H21" s="54"/>
    </row>
    <row r="22" spans="1:8" x14ac:dyDescent="0.25">
      <c r="A22" s="54"/>
      <c r="B22" s="54"/>
      <c r="C22" s="54"/>
      <c r="D22" s="54"/>
      <c r="E22" s="54"/>
      <c r="F22" s="54"/>
      <c r="G22" s="54"/>
      <c r="H22" s="54"/>
    </row>
    <row r="23" spans="1:8" x14ac:dyDescent="0.25">
      <c r="A23" s="54"/>
      <c r="B23" s="54"/>
      <c r="C23" s="54"/>
      <c r="D23" s="54"/>
      <c r="E23" s="54"/>
      <c r="F23" s="54"/>
      <c r="G23" s="54"/>
      <c r="H23" s="54"/>
    </row>
    <row r="24" spans="1:8" x14ac:dyDescent="0.25">
      <c r="A24" s="54"/>
      <c r="B24" s="54"/>
      <c r="C24" s="54"/>
      <c r="D24" s="54"/>
      <c r="E24" s="54"/>
      <c r="F24" s="54"/>
      <c r="G24" s="54"/>
      <c r="H24" s="54"/>
    </row>
    <row r="25" spans="1:8" x14ac:dyDescent="0.25">
      <c r="A25" s="54"/>
      <c r="B25" s="54"/>
      <c r="C25" s="54"/>
      <c r="D25" s="54"/>
      <c r="E25" s="54"/>
      <c r="F25" s="54"/>
      <c r="G25" s="54"/>
      <c r="H25" s="54"/>
    </row>
    <row r="26" spans="1:8" x14ac:dyDescent="0.25">
      <c r="A26" s="54"/>
      <c r="B26" s="54"/>
      <c r="C26" s="54"/>
      <c r="D26" s="54"/>
      <c r="E26" s="54"/>
      <c r="F26" s="54"/>
      <c r="G26" s="54"/>
      <c r="H26" s="54"/>
    </row>
    <row r="27" spans="1:8" x14ac:dyDescent="0.25">
      <c r="A27" s="54"/>
      <c r="B27" s="54"/>
      <c r="C27" s="54"/>
      <c r="D27" s="54"/>
      <c r="E27" s="54"/>
      <c r="F27" s="54"/>
      <c r="G27" s="54"/>
      <c r="H27" s="54"/>
    </row>
    <row r="28" spans="1:8" x14ac:dyDescent="0.25">
      <c r="A28" s="54"/>
      <c r="B28" s="54"/>
      <c r="C28" s="54"/>
      <c r="D28" s="54"/>
      <c r="E28" s="54"/>
      <c r="F28" s="54"/>
      <c r="G28" s="54"/>
      <c r="H28" s="54"/>
    </row>
    <row r="29" spans="1:8" x14ac:dyDescent="0.25">
      <c r="A29" s="54"/>
      <c r="B29" s="54"/>
      <c r="C29" s="54"/>
      <c r="D29" s="54"/>
      <c r="E29" s="54"/>
      <c r="F29" s="54"/>
      <c r="G29" s="54"/>
      <c r="H29" s="54"/>
    </row>
    <row r="30" spans="1:8" x14ac:dyDescent="0.25">
      <c r="A30" s="54"/>
      <c r="B30" s="54"/>
      <c r="C30" s="54"/>
      <c r="D30" s="54"/>
      <c r="E30" s="54"/>
      <c r="F30" s="54"/>
      <c r="G30" s="54"/>
      <c r="H30" s="54"/>
    </row>
    <row r="31" spans="1:8" x14ac:dyDescent="0.25">
      <c r="A31" s="54"/>
      <c r="B31" s="54"/>
      <c r="C31" s="54"/>
      <c r="D31" s="54"/>
      <c r="E31" s="54"/>
      <c r="F31" s="54"/>
      <c r="G31" s="54"/>
      <c r="H31" s="54"/>
    </row>
    <row r="32" spans="1:8" x14ac:dyDescent="0.25">
      <c r="A32" s="54"/>
      <c r="B32" s="54"/>
      <c r="C32" s="54"/>
      <c r="D32" s="54"/>
      <c r="E32" s="54"/>
      <c r="F32" s="54"/>
      <c r="G32" s="54"/>
      <c r="H32" s="54"/>
    </row>
  </sheetData>
  <mergeCells count="14">
    <mergeCell ref="A8:C8"/>
    <mergeCell ref="D8:E8"/>
    <mergeCell ref="F8:G8"/>
    <mergeCell ref="A7:H7"/>
    <mergeCell ref="A1:H1"/>
    <mergeCell ref="A2:H2"/>
    <mergeCell ref="A4:D4"/>
    <mergeCell ref="F4:H4"/>
    <mergeCell ref="B5:H5"/>
    <mergeCell ref="A11:G12"/>
    <mergeCell ref="A13:G13"/>
    <mergeCell ref="A9:C9"/>
    <mergeCell ref="D9:E9"/>
    <mergeCell ref="F9:G9"/>
  </mergeCells>
  <pageMargins left="0.43307086614173229" right="0.23622047244094488" top="0.39370078740157483" bottom="0.39370078740157483" header="0.31496062992125984" footer="0.31496062992125984"/>
  <pageSetup paperSize="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
  <sheetViews>
    <sheetView showWhiteSpace="0" view="pageLayout" zoomScaleNormal="100" workbookViewId="0">
      <selection activeCell="F17" sqref="F17"/>
    </sheetView>
  </sheetViews>
  <sheetFormatPr baseColWidth="10" defaultRowHeight="15" x14ac:dyDescent="0.25"/>
  <cols>
    <col min="1" max="1" width="12" customWidth="1"/>
    <col min="2" max="2" width="10" customWidth="1"/>
    <col min="3" max="3" width="10.7109375" customWidth="1"/>
    <col min="4" max="4" width="21" customWidth="1"/>
    <col min="5" max="5" width="21.28515625" customWidth="1"/>
    <col min="6" max="6" width="21.7109375" customWidth="1"/>
    <col min="7" max="7" width="22" customWidth="1"/>
    <col min="8" max="8" width="21.42578125" customWidth="1"/>
  </cols>
  <sheetData>
    <row r="1" spans="1:8" ht="15.75" x14ac:dyDescent="0.25">
      <c r="A1" s="169" t="str">
        <f>Accueil!A7</f>
        <v>AO/Cefap</v>
      </c>
      <c r="B1" s="169"/>
      <c r="C1" s="169"/>
      <c r="D1" s="169"/>
      <c r="E1" s="169"/>
      <c r="F1" s="169"/>
      <c r="G1" s="169"/>
      <c r="H1" s="169"/>
    </row>
    <row r="2" spans="1:8" x14ac:dyDescent="0.25">
      <c r="A2" s="170" t="s">
        <v>29</v>
      </c>
      <c r="B2" s="170"/>
      <c r="C2" s="170"/>
      <c r="D2" s="170"/>
      <c r="E2" s="170"/>
      <c r="F2" s="170"/>
      <c r="G2" s="170"/>
      <c r="H2" s="170"/>
    </row>
    <row r="3" spans="1:8" x14ac:dyDescent="0.25">
      <c r="A3" s="3"/>
      <c r="B3" s="3"/>
      <c r="C3" s="3"/>
      <c r="D3" s="3"/>
      <c r="E3" s="3"/>
      <c r="F3" s="3"/>
      <c r="G3" s="3"/>
      <c r="H3" s="3"/>
    </row>
    <row r="4" spans="1:8" x14ac:dyDescent="0.25">
      <c r="A4" s="164" t="s">
        <v>66</v>
      </c>
      <c r="B4" s="165"/>
      <c r="C4" s="165"/>
      <c r="D4" s="165"/>
      <c r="E4" s="5" t="s">
        <v>11</v>
      </c>
      <c r="F4" s="215"/>
      <c r="G4" s="215"/>
      <c r="H4" s="215"/>
    </row>
    <row r="5" spans="1:8" x14ac:dyDescent="0.25">
      <c r="A5" s="6" t="s">
        <v>0</v>
      </c>
      <c r="B5" s="164" t="s">
        <v>66</v>
      </c>
      <c r="C5" s="165"/>
      <c r="D5" s="165"/>
      <c r="E5" s="165"/>
      <c r="F5" s="165"/>
      <c r="G5" s="165"/>
      <c r="H5" s="165"/>
    </row>
    <row r="6" spans="1:8" x14ac:dyDescent="0.25">
      <c r="A6" s="7"/>
      <c r="B6" s="7"/>
      <c r="C6" s="7"/>
      <c r="D6" s="3"/>
      <c r="E6" s="3"/>
      <c r="F6" s="3"/>
      <c r="G6" s="3"/>
      <c r="H6" s="3"/>
    </row>
    <row r="7" spans="1:8" x14ac:dyDescent="0.25">
      <c r="A7" s="174" t="s">
        <v>193</v>
      </c>
      <c r="B7" s="174"/>
      <c r="C7" s="174"/>
      <c r="D7" s="174"/>
      <c r="E7" s="174"/>
      <c r="F7" s="174"/>
      <c r="G7" s="174"/>
      <c r="H7" s="8"/>
    </row>
    <row r="8" spans="1:8" x14ac:dyDescent="0.25">
      <c r="A8" s="220" t="s">
        <v>71</v>
      </c>
      <c r="B8" s="221"/>
      <c r="C8" s="222"/>
      <c r="D8" s="223" t="s">
        <v>30</v>
      </c>
      <c r="E8" s="224"/>
      <c r="F8" s="223" t="s">
        <v>31</v>
      </c>
      <c r="G8" s="224"/>
      <c r="H8" s="10"/>
    </row>
    <row r="9" spans="1:8" x14ac:dyDescent="0.25">
      <c r="A9" s="216" t="s">
        <v>72</v>
      </c>
      <c r="B9" s="217"/>
      <c r="C9" s="218"/>
      <c r="D9" s="186"/>
      <c r="E9" s="187"/>
      <c r="F9" s="186"/>
      <c r="G9" s="187"/>
      <c r="H9" s="54"/>
    </row>
    <row r="10" spans="1:8" x14ac:dyDescent="0.25">
      <c r="A10" s="214" t="s">
        <v>73</v>
      </c>
      <c r="B10" s="214"/>
      <c r="C10" s="214"/>
      <c r="D10" s="186"/>
      <c r="E10" s="187"/>
      <c r="F10" s="186"/>
      <c r="G10" s="187"/>
      <c r="H10" s="54"/>
    </row>
    <row r="11" spans="1:8" x14ac:dyDescent="0.25">
      <c r="A11" s="3"/>
      <c r="B11" s="3"/>
      <c r="C11" s="3"/>
      <c r="D11" s="3"/>
      <c r="E11" s="3"/>
      <c r="F11" s="3"/>
      <c r="G11" s="3"/>
      <c r="H11" s="3"/>
    </row>
    <row r="12" spans="1:8" x14ac:dyDescent="0.25">
      <c r="A12" s="3" t="s">
        <v>67</v>
      </c>
      <c r="B12" s="3"/>
      <c r="C12" s="3"/>
      <c r="D12" s="3"/>
      <c r="E12" s="3"/>
      <c r="F12" s="3"/>
      <c r="G12" s="3"/>
      <c r="H12" s="3"/>
    </row>
    <row r="13" spans="1:8" x14ac:dyDescent="0.25">
      <c r="A13" s="3" t="s">
        <v>68</v>
      </c>
      <c r="B13" s="3"/>
      <c r="C13" s="3"/>
      <c r="D13" s="3"/>
      <c r="E13" s="3"/>
      <c r="F13" s="3"/>
      <c r="G13" s="3"/>
      <c r="H13" s="3"/>
    </row>
    <row r="14" spans="1:8" x14ac:dyDescent="0.25">
      <c r="A14" s="54" t="s">
        <v>69</v>
      </c>
      <c r="B14" s="54"/>
      <c r="C14" s="54"/>
      <c r="D14" s="54"/>
      <c r="E14" s="3"/>
      <c r="F14" s="3"/>
      <c r="G14" s="3"/>
      <c r="H14" s="3"/>
    </row>
    <row r="15" spans="1:8" x14ac:dyDescent="0.25">
      <c r="A15" s="3"/>
      <c r="B15" s="3"/>
      <c r="C15" s="3"/>
      <c r="D15" s="3"/>
      <c r="E15" s="3"/>
      <c r="F15" s="3"/>
      <c r="G15" s="3"/>
      <c r="H15" s="3"/>
    </row>
    <row r="16" spans="1:8" x14ac:dyDescent="0.25">
      <c r="A16" s="3"/>
      <c r="B16" s="3"/>
      <c r="C16" s="3"/>
      <c r="D16" s="3"/>
      <c r="E16" s="3"/>
      <c r="F16" s="3"/>
      <c r="G16" s="3"/>
      <c r="H16" s="3"/>
    </row>
    <row r="17" spans="1:8" x14ac:dyDescent="0.25">
      <c r="A17" s="3"/>
      <c r="B17" s="3"/>
      <c r="C17" s="3"/>
      <c r="D17" s="3"/>
      <c r="E17" s="3"/>
      <c r="F17" s="3"/>
      <c r="G17" s="3"/>
      <c r="H17" s="3"/>
    </row>
    <row r="18" spans="1:8" x14ac:dyDescent="0.25">
      <c r="A18" s="3"/>
      <c r="B18" s="3"/>
      <c r="C18" s="3"/>
      <c r="D18" s="3"/>
      <c r="E18" s="3"/>
      <c r="F18" s="3"/>
      <c r="G18" s="3"/>
      <c r="H18" s="3"/>
    </row>
    <row r="19" spans="1:8" x14ac:dyDescent="0.25">
      <c r="A19" s="3"/>
      <c r="B19" s="3"/>
      <c r="C19" s="3"/>
      <c r="D19" s="3"/>
      <c r="E19" s="3"/>
      <c r="F19" s="3"/>
      <c r="G19" s="3"/>
      <c r="H19" s="3"/>
    </row>
    <row r="20" spans="1:8" x14ac:dyDescent="0.25">
      <c r="A20" s="3"/>
      <c r="B20" s="3"/>
      <c r="C20" s="3"/>
      <c r="D20" s="3"/>
      <c r="E20" s="3"/>
      <c r="F20" s="3"/>
      <c r="G20" s="3"/>
      <c r="H20" s="3"/>
    </row>
    <row r="21" spans="1:8" x14ac:dyDescent="0.25">
      <c r="A21" s="3"/>
      <c r="B21" s="3"/>
      <c r="C21" s="3"/>
      <c r="D21" s="3"/>
      <c r="E21" s="3"/>
      <c r="F21" s="3"/>
      <c r="G21" s="3"/>
      <c r="H21" s="3"/>
    </row>
    <row r="22" spans="1:8" x14ac:dyDescent="0.25">
      <c r="A22" s="3"/>
      <c r="B22" s="3"/>
      <c r="C22" s="3"/>
      <c r="D22" s="3"/>
      <c r="E22" s="3"/>
      <c r="F22" s="3"/>
      <c r="G22" s="3"/>
      <c r="H22" s="3"/>
    </row>
    <row r="23" spans="1:8" x14ac:dyDescent="0.25">
      <c r="A23" s="3"/>
      <c r="B23" s="3"/>
      <c r="C23" s="3"/>
      <c r="D23" s="3"/>
      <c r="E23" s="3"/>
      <c r="F23" s="3"/>
      <c r="G23" s="3"/>
      <c r="H23" s="3"/>
    </row>
    <row r="24" spans="1:8" x14ac:dyDescent="0.25">
      <c r="A24" s="3"/>
      <c r="B24" s="3"/>
      <c r="C24" s="3"/>
      <c r="D24" s="3"/>
      <c r="E24" s="3"/>
      <c r="F24" s="3"/>
      <c r="G24" s="3"/>
      <c r="H24" s="3"/>
    </row>
    <row r="25" spans="1:8" x14ac:dyDescent="0.25">
      <c r="A25" s="3"/>
      <c r="B25" s="3"/>
      <c r="C25" s="3"/>
      <c r="D25" s="3"/>
      <c r="E25" s="3"/>
      <c r="F25" s="3"/>
      <c r="G25" s="3"/>
      <c r="H25" s="3"/>
    </row>
    <row r="26" spans="1:8" x14ac:dyDescent="0.25">
      <c r="A26" s="3"/>
      <c r="B26" s="3"/>
      <c r="C26" s="3"/>
      <c r="D26" s="3"/>
      <c r="E26" s="3"/>
      <c r="F26" s="3"/>
      <c r="G26" s="3"/>
      <c r="H26" s="3"/>
    </row>
    <row r="27" spans="1:8" x14ac:dyDescent="0.25">
      <c r="A27" s="3"/>
      <c r="B27" s="3"/>
      <c r="C27" s="3"/>
      <c r="D27" s="3"/>
      <c r="E27" s="3"/>
      <c r="F27" s="3"/>
      <c r="G27" s="3"/>
      <c r="H27" s="3"/>
    </row>
    <row r="28" spans="1:8" x14ac:dyDescent="0.25">
      <c r="A28" s="3"/>
      <c r="B28" s="3"/>
      <c r="C28" s="3"/>
      <c r="D28" s="3"/>
      <c r="E28" s="3"/>
      <c r="F28" s="3"/>
      <c r="G28" s="3"/>
      <c r="H28" s="3"/>
    </row>
    <row r="29" spans="1:8" x14ac:dyDescent="0.25">
      <c r="A29" s="3"/>
      <c r="B29" s="3"/>
      <c r="C29" s="3"/>
      <c r="D29" s="3"/>
      <c r="E29" s="3"/>
      <c r="F29" s="3"/>
      <c r="G29" s="3"/>
      <c r="H29" s="3"/>
    </row>
    <row r="30" spans="1:8" x14ac:dyDescent="0.25">
      <c r="A30" s="3"/>
      <c r="B30" s="3"/>
      <c r="C30" s="3"/>
      <c r="D30" s="3"/>
      <c r="E30" s="3"/>
      <c r="F30" s="3"/>
      <c r="G30" s="3"/>
      <c r="H30" s="3"/>
    </row>
    <row r="31" spans="1:8" x14ac:dyDescent="0.25">
      <c r="A31" s="3"/>
      <c r="B31" s="3"/>
      <c r="C31" s="3"/>
      <c r="D31" s="3"/>
      <c r="E31" s="3"/>
      <c r="F31" s="3"/>
      <c r="G31" s="3"/>
      <c r="H31" s="3"/>
    </row>
    <row r="32" spans="1:8" x14ac:dyDescent="0.25">
      <c r="A32" s="3"/>
      <c r="B32" s="3"/>
      <c r="C32" s="3"/>
      <c r="D32" s="3"/>
      <c r="E32" s="3"/>
      <c r="F32" s="3"/>
      <c r="G32" s="3"/>
      <c r="H32" s="3"/>
    </row>
    <row r="33" spans="1:8" x14ac:dyDescent="0.25">
      <c r="A33" s="3"/>
      <c r="B33" s="3"/>
      <c r="C33" s="3"/>
      <c r="D33" s="3"/>
      <c r="E33" s="3"/>
      <c r="F33" s="3"/>
      <c r="G33" s="3"/>
      <c r="H33" s="3"/>
    </row>
    <row r="34" spans="1:8" x14ac:dyDescent="0.25">
      <c r="A34" s="3"/>
      <c r="B34" s="3"/>
      <c r="C34" s="3"/>
      <c r="D34" s="3"/>
      <c r="E34" s="3"/>
      <c r="F34" s="3"/>
      <c r="G34" s="3"/>
      <c r="H34" s="3"/>
    </row>
    <row r="35" spans="1:8" x14ac:dyDescent="0.25">
      <c r="A35" s="3"/>
      <c r="B35" s="3"/>
      <c r="C35" s="3"/>
      <c r="D35" s="3"/>
      <c r="E35" s="3"/>
      <c r="F35" s="3"/>
      <c r="G35" s="3"/>
      <c r="H35" s="3"/>
    </row>
  </sheetData>
  <mergeCells count="15">
    <mergeCell ref="A10:C10"/>
    <mergeCell ref="D10:E10"/>
    <mergeCell ref="F10:G10"/>
    <mergeCell ref="A7:G7"/>
    <mergeCell ref="A8:C8"/>
    <mergeCell ref="D8:E8"/>
    <mergeCell ref="F8:G8"/>
    <mergeCell ref="A9:C9"/>
    <mergeCell ref="D9:E9"/>
    <mergeCell ref="F9:G9"/>
    <mergeCell ref="A1:H1"/>
    <mergeCell ref="A2:H2"/>
    <mergeCell ref="A4:D4"/>
    <mergeCell ref="F4:H4"/>
    <mergeCell ref="B5:H5"/>
  </mergeCells>
  <pageMargins left="0.43307086614173229" right="0.23622047244094488" top="0.39370078740157483" bottom="0.39370078740157483" header="0.31496062992125984" footer="0.31496062992125984"/>
  <pageSetup paperSize="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5"/>
  <sheetViews>
    <sheetView view="pageLayout" zoomScaleNormal="100" workbookViewId="0">
      <selection activeCell="M18" sqref="M18"/>
    </sheetView>
  </sheetViews>
  <sheetFormatPr baseColWidth="10" defaultRowHeight="15" x14ac:dyDescent="0.25"/>
  <cols>
    <col min="1" max="1" width="4.85546875" bestFit="1" customWidth="1"/>
    <col min="2" max="2" width="101.85546875" customWidth="1"/>
    <col min="3" max="3" width="7" customWidth="1"/>
    <col min="4" max="4" width="7.28515625" customWidth="1"/>
    <col min="5" max="5" width="15.28515625" bestFit="1" customWidth="1"/>
  </cols>
  <sheetData>
    <row r="1" spans="1:5" ht="15.75" x14ac:dyDescent="0.25">
      <c r="A1" s="169" t="str">
        <f>Accueil!A7</f>
        <v>AO/Cefap</v>
      </c>
      <c r="B1" s="169"/>
      <c r="C1" s="169"/>
      <c r="D1" s="169"/>
      <c r="E1" s="169"/>
    </row>
    <row r="2" spans="1:5" x14ac:dyDescent="0.25">
      <c r="A2" s="170" t="s">
        <v>144</v>
      </c>
      <c r="B2" s="170"/>
      <c r="C2" s="170"/>
      <c r="D2" s="170"/>
      <c r="E2" s="170"/>
    </row>
    <row r="3" spans="1:5" ht="15.75" thickBot="1" x14ac:dyDescent="0.3"/>
    <row r="4" spans="1:5" ht="16.5" thickBot="1" x14ac:dyDescent="0.3">
      <c r="A4" s="78"/>
      <c r="B4" s="80" t="s">
        <v>127</v>
      </c>
      <c r="C4" s="81" t="s">
        <v>128</v>
      </c>
      <c r="D4" s="81" t="s">
        <v>129</v>
      </c>
      <c r="E4" s="81" t="s">
        <v>130</v>
      </c>
    </row>
    <row r="5" spans="1:5" ht="15.75" x14ac:dyDescent="0.25">
      <c r="A5" s="85" t="s">
        <v>131</v>
      </c>
      <c r="B5" s="93" t="s">
        <v>145</v>
      </c>
      <c r="C5" s="91"/>
      <c r="D5" s="91"/>
      <c r="E5" s="92"/>
    </row>
    <row r="6" spans="1:5" ht="31.5" x14ac:dyDescent="0.25">
      <c r="A6" s="86" t="s">
        <v>132</v>
      </c>
      <c r="B6" s="94" t="s">
        <v>146</v>
      </c>
      <c r="C6" s="82"/>
      <c r="D6" s="79"/>
      <c r="E6" s="84"/>
    </row>
    <row r="7" spans="1:5" ht="63" x14ac:dyDescent="0.25">
      <c r="A7" s="86" t="s">
        <v>133</v>
      </c>
      <c r="B7" s="94" t="s">
        <v>147</v>
      </c>
      <c r="C7" s="82"/>
      <c r="D7" s="79"/>
      <c r="E7" s="79"/>
    </row>
    <row r="8" spans="1:5" ht="31.5" x14ac:dyDescent="0.25">
      <c r="A8" s="86" t="s">
        <v>134</v>
      </c>
      <c r="B8" s="94" t="s">
        <v>148</v>
      </c>
      <c r="C8" s="82"/>
      <c r="D8" s="79"/>
      <c r="E8" s="79"/>
    </row>
    <row r="9" spans="1:5" ht="47.25" x14ac:dyDescent="0.25">
      <c r="A9" s="86" t="s">
        <v>135</v>
      </c>
      <c r="B9" s="94" t="s">
        <v>137</v>
      </c>
      <c r="C9" s="82"/>
      <c r="D9" s="79"/>
      <c r="E9" s="79"/>
    </row>
    <row r="10" spans="1:5" ht="31.5" x14ac:dyDescent="0.25">
      <c r="A10" s="86" t="s">
        <v>136</v>
      </c>
      <c r="B10" s="94" t="s">
        <v>139</v>
      </c>
      <c r="C10" s="82"/>
      <c r="D10" s="79"/>
      <c r="E10" s="79"/>
    </row>
    <row r="11" spans="1:5" ht="47.25" x14ac:dyDescent="0.25">
      <c r="A11" s="86" t="s">
        <v>138</v>
      </c>
      <c r="B11" s="94" t="s">
        <v>141</v>
      </c>
      <c r="C11" s="82"/>
      <c r="D11" s="79"/>
      <c r="E11" s="79"/>
    </row>
    <row r="12" spans="1:5" ht="63" x14ac:dyDescent="0.25">
      <c r="A12" s="86" t="s">
        <v>140</v>
      </c>
      <c r="B12" s="94" t="s">
        <v>143</v>
      </c>
      <c r="C12" s="82"/>
      <c r="D12" s="79"/>
      <c r="E12" s="79"/>
    </row>
    <row r="13" spans="1:5" ht="30" x14ac:dyDescent="0.25">
      <c r="A13" s="89" t="s">
        <v>142</v>
      </c>
      <c r="B13" s="95" t="s">
        <v>149</v>
      </c>
      <c r="C13" s="90"/>
      <c r="D13" s="90"/>
      <c r="E13" s="90" t="s">
        <v>151</v>
      </c>
    </row>
    <row r="14" spans="1:5" ht="30.75" thickBot="1" x14ac:dyDescent="0.3">
      <c r="A14" s="87" t="s">
        <v>150</v>
      </c>
      <c r="B14" s="96" t="s">
        <v>152</v>
      </c>
      <c r="C14" s="83"/>
      <c r="D14" s="83"/>
      <c r="E14" s="83" t="s">
        <v>151</v>
      </c>
    </row>
    <row r="15" spans="1:5" x14ac:dyDescent="0.25">
      <c r="A15" s="10"/>
      <c r="B15" s="10"/>
      <c r="C15" s="10"/>
      <c r="D15" s="10"/>
      <c r="E15" s="10"/>
    </row>
    <row r="16" spans="1:5" x14ac:dyDescent="0.25">
      <c r="A16" s="10"/>
      <c r="B16" s="10"/>
      <c r="C16" s="10"/>
      <c r="D16" s="10"/>
      <c r="E16" s="10"/>
    </row>
    <row r="17" spans="1:5" x14ac:dyDescent="0.25">
      <c r="A17" s="10"/>
      <c r="B17" s="10"/>
      <c r="C17" s="10"/>
      <c r="D17" s="10"/>
      <c r="E17" s="10"/>
    </row>
    <row r="18" spans="1:5" x14ac:dyDescent="0.25">
      <c r="A18" s="10"/>
      <c r="B18" s="10"/>
      <c r="C18" s="10"/>
      <c r="D18" s="10"/>
      <c r="E18" s="10"/>
    </row>
    <row r="19" spans="1:5" x14ac:dyDescent="0.25">
      <c r="A19" s="54"/>
      <c r="B19" s="54"/>
      <c r="C19" s="54"/>
      <c r="D19" s="54"/>
      <c r="E19" s="54"/>
    </row>
    <row r="20" spans="1:5" x14ac:dyDescent="0.25">
      <c r="A20" s="54"/>
      <c r="B20" s="54"/>
      <c r="C20" s="54"/>
      <c r="D20" s="54"/>
      <c r="E20" s="54"/>
    </row>
    <row r="21" spans="1:5" x14ac:dyDescent="0.25">
      <c r="A21" s="54"/>
      <c r="B21" s="54"/>
      <c r="C21" s="54"/>
      <c r="D21" s="54"/>
      <c r="E21" s="54"/>
    </row>
    <row r="22" spans="1:5" x14ac:dyDescent="0.25">
      <c r="A22" s="54"/>
      <c r="B22" s="54"/>
      <c r="C22" s="54"/>
      <c r="D22" s="54"/>
      <c r="E22" s="54"/>
    </row>
    <row r="23" spans="1:5" x14ac:dyDescent="0.25">
      <c r="A23" s="54"/>
      <c r="B23" s="54"/>
      <c r="C23" s="54"/>
      <c r="D23" s="54"/>
      <c r="E23" s="54"/>
    </row>
    <row r="24" spans="1:5" x14ac:dyDescent="0.25">
      <c r="A24" s="54"/>
      <c r="B24" s="54"/>
      <c r="C24" s="54"/>
      <c r="D24" s="54"/>
      <c r="E24" s="54"/>
    </row>
    <row r="25" spans="1:5" x14ac:dyDescent="0.25">
      <c r="A25" s="54"/>
      <c r="B25" s="54"/>
      <c r="C25" s="54"/>
      <c r="D25" s="54"/>
      <c r="E25" s="54"/>
    </row>
    <row r="26" spans="1:5" x14ac:dyDescent="0.25">
      <c r="A26" s="54"/>
      <c r="B26" s="54"/>
      <c r="C26" s="54"/>
      <c r="D26" s="54"/>
      <c r="E26" s="54"/>
    </row>
    <row r="27" spans="1:5" x14ac:dyDescent="0.25">
      <c r="A27" s="54"/>
      <c r="B27" s="54"/>
      <c r="C27" s="54"/>
      <c r="D27" s="54"/>
      <c r="E27" s="54"/>
    </row>
    <row r="28" spans="1:5" x14ac:dyDescent="0.25">
      <c r="A28" s="54"/>
      <c r="B28" s="54"/>
      <c r="C28" s="54"/>
      <c r="D28" s="54"/>
      <c r="E28" s="54"/>
    </row>
    <row r="29" spans="1:5" x14ac:dyDescent="0.25">
      <c r="A29" s="54"/>
      <c r="B29" s="54"/>
      <c r="C29" s="54"/>
      <c r="D29" s="54"/>
      <c r="E29" s="54"/>
    </row>
    <row r="30" spans="1:5" x14ac:dyDescent="0.25">
      <c r="A30" s="54"/>
      <c r="B30" s="54"/>
      <c r="C30" s="54"/>
      <c r="D30" s="54"/>
      <c r="E30" s="54"/>
    </row>
    <row r="31" spans="1:5" x14ac:dyDescent="0.25">
      <c r="A31" s="54"/>
      <c r="B31" s="54"/>
      <c r="C31" s="54"/>
      <c r="D31" s="54"/>
      <c r="E31" s="54"/>
    </row>
    <row r="32" spans="1:5" x14ac:dyDescent="0.25">
      <c r="A32" s="54"/>
      <c r="B32" s="54"/>
      <c r="C32" s="54"/>
      <c r="D32" s="54"/>
      <c r="E32" s="54"/>
    </row>
    <row r="33" spans="1:5" x14ac:dyDescent="0.25">
      <c r="A33" s="54"/>
      <c r="B33" s="54"/>
      <c r="C33" s="54"/>
      <c r="D33" s="54"/>
      <c r="E33" s="54"/>
    </row>
    <row r="34" spans="1:5" x14ac:dyDescent="0.25">
      <c r="A34" s="54"/>
      <c r="B34" s="54"/>
      <c r="C34" s="54"/>
      <c r="D34" s="54"/>
      <c r="E34" s="54"/>
    </row>
    <row r="35" spans="1:5" x14ac:dyDescent="0.25">
      <c r="A35" s="54"/>
      <c r="B35" s="54"/>
      <c r="C35" s="54"/>
      <c r="D35" s="54"/>
      <c r="E35" s="54"/>
    </row>
  </sheetData>
  <mergeCells count="2">
    <mergeCell ref="A2:E2"/>
    <mergeCell ref="A1:E1"/>
  </mergeCells>
  <printOptions horizontalCentered="1" verticalCentered="1"/>
  <pageMargins left="0.19685039370078741" right="0.19685039370078741" top="0.15748031496062992" bottom="0.15748031496062992" header="0" footer="0"/>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499984740745262"/>
  </sheetPr>
  <dimension ref="A1:H30"/>
  <sheetViews>
    <sheetView showGridLines="0" view="pageLayout" zoomScaleNormal="100" workbookViewId="0">
      <selection activeCell="D13" sqref="D13"/>
    </sheetView>
  </sheetViews>
  <sheetFormatPr baseColWidth="10" defaultColWidth="11.42578125" defaultRowHeight="15" x14ac:dyDescent="0.25"/>
  <cols>
    <col min="1" max="1" width="4.140625" style="3" bestFit="1" customWidth="1"/>
    <col min="2" max="2" width="40.42578125" style="3" customWidth="1"/>
    <col min="3" max="3" width="14.85546875" style="3" bestFit="1" customWidth="1"/>
    <col min="4" max="4" width="80.7109375" style="3" customWidth="1"/>
    <col min="5" max="5" width="13.28515625" style="3" bestFit="1" customWidth="1"/>
    <col min="6" max="6" width="11.140625" style="3" bestFit="1" customWidth="1"/>
    <col min="7" max="8" width="50.140625" style="3" customWidth="1"/>
    <col min="9" max="16384" width="11.42578125" style="3"/>
  </cols>
  <sheetData>
    <row r="1" spans="1:8" ht="17.100000000000001" customHeight="1" x14ac:dyDescent="0.25">
      <c r="B1" s="169" t="str">
        <f>Accueil!A7</f>
        <v>AO/Cefap</v>
      </c>
      <c r="C1" s="169"/>
      <c r="D1" s="169"/>
      <c r="E1" s="169" t="str">
        <f>Accueil!A7</f>
        <v>AO/Cefap</v>
      </c>
      <c r="F1" s="169"/>
      <c r="G1" s="169"/>
      <c r="H1" s="169"/>
    </row>
    <row r="2" spans="1:8" ht="17.100000000000001" customHeight="1" x14ac:dyDescent="0.25">
      <c r="B2" s="170" t="s">
        <v>25</v>
      </c>
      <c r="C2" s="170"/>
      <c r="D2" s="170"/>
      <c r="E2" s="170" t="s">
        <v>29</v>
      </c>
      <c r="F2" s="170"/>
      <c r="G2" s="170"/>
      <c r="H2" s="170"/>
    </row>
    <row r="3" spans="1:8" ht="17.100000000000001" customHeight="1" thickBot="1" x14ac:dyDescent="0.3"/>
    <row r="4" spans="1:8" ht="17.100000000000001" customHeight="1" thickBot="1" x14ac:dyDescent="0.3">
      <c r="A4" s="53">
        <v>1</v>
      </c>
      <c r="B4" s="4" t="str">
        <f>"MATERIEL N°" &amp;$A$4</f>
        <v>MATERIEL N°1</v>
      </c>
      <c r="C4" s="5" t="s">
        <v>11</v>
      </c>
      <c r="D4" s="55"/>
      <c r="E4" s="72" t="str">
        <f>"MATERIEL N°" &amp;$A$4</f>
        <v>MATERIEL N°1</v>
      </c>
      <c r="F4" s="55" t="s">
        <v>11</v>
      </c>
      <c r="G4" s="184"/>
      <c r="H4" s="185"/>
    </row>
    <row r="5" spans="1:8" ht="17.100000000000001" customHeight="1" x14ac:dyDescent="0.25">
      <c r="B5" s="5" t="s">
        <v>0</v>
      </c>
      <c r="C5" s="171" t="s">
        <v>2</v>
      </c>
      <c r="D5" s="171"/>
      <c r="E5" s="62" t="s">
        <v>0</v>
      </c>
      <c r="F5" s="164" t="str">
        <f>C5</f>
        <v>IMPRIMANTE LOCALE A4 N&amp;B</v>
      </c>
      <c r="G5" s="165"/>
      <c r="H5" s="165"/>
    </row>
    <row r="6" spans="1:8" ht="17.100000000000001" customHeight="1" x14ac:dyDescent="0.25">
      <c r="B6" s="5" t="s">
        <v>1</v>
      </c>
      <c r="C6" s="186">
        <v>2</v>
      </c>
      <c r="D6" s="187"/>
      <c r="E6" s="7"/>
      <c r="F6" s="7"/>
      <c r="G6" s="7"/>
    </row>
    <row r="7" spans="1:8" ht="17.100000000000001" customHeight="1" x14ac:dyDescent="0.25">
      <c r="E7" s="181" t="s">
        <v>93</v>
      </c>
      <c r="F7" s="182"/>
      <c r="G7" s="182"/>
      <c r="H7" s="183"/>
    </row>
    <row r="8" spans="1:8" ht="17.100000000000001" customHeight="1" x14ac:dyDescent="0.25">
      <c r="B8" s="14" t="s">
        <v>9</v>
      </c>
      <c r="C8" s="9" t="s">
        <v>7</v>
      </c>
      <c r="D8" s="9" t="s">
        <v>8</v>
      </c>
      <c r="E8" s="175" t="s">
        <v>32</v>
      </c>
      <c r="F8" s="176"/>
      <c r="G8" s="60" t="s">
        <v>170</v>
      </c>
      <c r="H8" s="60" t="str">
        <f>Accueil!$D$13</f>
        <v>LOA 20 Trimestres</v>
      </c>
    </row>
    <row r="9" spans="1:8" ht="17.100000000000001" customHeight="1" x14ac:dyDescent="0.25">
      <c r="B9" s="5" t="s">
        <v>3</v>
      </c>
      <c r="C9" s="123" t="s">
        <v>183</v>
      </c>
      <c r="D9" s="1"/>
      <c r="E9" s="161" t="str">
        <f>"Matériel n°" &amp;$A$4</f>
        <v>Matériel n°1</v>
      </c>
      <c r="F9" s="163"/>
      <c r="G9" s="102"/>
      <c r="H9" s="102"/>
    </row>
    <row r="10" spans="1:8" ht="17.100000000000001" customHeight="1" x14ac:dyDescent="0.25">
      <c r="B10" s="5" t="s">
        <v>20</v>
      </c>
      <c r="C10" s="123">
        <v>512</v>
      </c>
      <c r="D10" s="1"/>
      <c r="E10" s="2"/>
      <c r="F10" s="2"/>
      <c r="G10" s="2"/>
      <c r="H10" s="2"/>
    </row>
    <row r="11" spans="1:8" ht="17.100000000000001" customHeight="1" x14ac:dyDescent="0.25">
      <c r="B11" s="5" t="s">
        <v>24</v>
      </c>
      <c r="C11" s="123">
        <v>500</v>
      </c>
      <c r="D11" s="64"/>
      <c r="E11" s="174" t="s">
        <v>94</v>
      </c>
      <c r="F11" s="174"/>
      <c r="G11" s="174"/>
      <c r="H11" s="174"/>
    </row>
    <row r="12" spans="1:8" ht="17.100000000000001" customHeight="1" x14ac:dyDescent="0.25">
      <c r="B12" s="5" t="s">
        <v>4</v>
      </c>
      <c r="C12" s="123">
        <v>50</v>
      </c>
      <c r="D12" s="64"/>
      <c r="E12" s="60" t="s">
        <v>34</v>
      </c>
      <c r="F12" s="60" t="s">
        <v>35</v>
      </c>
      <c r="G12" s="60" t="s">
        <v>170</v>
      </c>
      <c r="H12" s="60" t="str">
        <f>Accueil!$D$13</f>
        <v>LOA 20 Trimestres</v>
      </c>
    </row>
    <row r="13" spans="1:8" ht="17.100000000000001" customHeight="1" x14ac:dyDescent="0.25">
      <c r="B13" s="5" t="s">
        <v>5</v>
      </c>
      <c r="C13" s="123">
        <v>550</v>
      </c>
      <c r="D13" s="64"/>
      <c r="E13" s="99" t="str">
        <f>"Matériel n°" &amp;$A$4</f>
        <v>Matériel n°1</v>
      </c>
      <c r="F13" s="102">
        <f>C6</f>
        <v>2</v>
      </c>
      <c r="G13" s="102"/>
      <c r="H13" s="102"/>
    </row>
    <row r="14" spans="1:8" ht="17.100000000000001" customHeight="1" x14ac:dyDescent="0.25">
      <c r="E14" s="177" t="s">
        <v>37</v>
      </c>
      <c r="F14" s="178"/>
      <c r="G14" s="100"/>
      <c r="H14" s="58"/>
    </row>
    <row r="15" spans="1:8" ht="17.100000000000001" customHeight="1" x14ac:dyDescent="0.25">
      <c r="B15" s="14" t="s">
        <v>6</v>
      </c>
      <c r="C15" s="9" t="s">
        <v>12</v>
      </c>
      <c r="D15" s="65" t="s">
        <v>8</v>
      </c>
      <c r="E15" s="179"/>
      <c r="F15" s="180"/>
      <c r="G15" s="61"/>
      <c r="H15" s="99"/>
    </row>
    <row r="16" spans="1:8" ht="17.100000000000001" customHeight="1" x14ac:dyDescent="0.25">
      <c r="B16" s="197" t="s">
        <v>98</v>
      </c>
      <c r="C16" s="199" t="s">
        <v>13</v>
      </c>
      <c r="D16" s="199"/>
    </row>
    <row r="17" spans="2:4" ht="17.100000000000001" customHeight="1" x14ac:dyDescent="0.25">
      <c r="B17" s="198"/>
      <c r="C17" s="200"/>
      <c r="D17" s="200"/>
    </row>
    <row r="18" spans="2:4" ht="17.100000000000001" customHeight="1" x14ac:dyDescent="0.25">
      <c r="B18" s="197" t="s">
        <v>153</v>
      </c>
      <c r="C18" s="199" t="s">
        <v>13</v>
      </c>
      <c r="D18" s="199"/>
    </row>
    <row r="19" spans="2:4" ht="17.100000000000001" customHeight="1" x14ac:dyDescent="0.25">
      <c r="B19" s="198"/>
      <c r="C19" s="200"/>
      <c r="D19" s="200"/>
    </row>
    <row r="20" spans="2:4" ht="17.100000000000001" customHeight="1" x14ac:dyDescent="0.25"/>
    <row r="21" spans="2:4" ht="17.100000000000001" customHeight="1" x14ac:dyDescent="0.25"/>
    <row r="22" spans="2:4" ht="17.100000000000001" customHeight="1" x14ac:dyDescent="0.25">
      <c r="B22" s="188" t="s">
        <v>196</v>
      </c>
      <c r="C22" s="189"/>
      <c r="D22" s="190"/>
    </row>
    <row r="23" spans="2:4" ht="17.100000000000001" customHeight="1" x14ac:dyDescent="0.25">
      <c r="B23" s="191"/>
      <c r="C23" s="192"/>
      <c r="D23" s="193"/>
    </row>
    <row r="24" spans="2:4" ht="17.100000000000001" customHeight="1" x14ac:dyDescent="0.25">
      <c r="B24" s="191"/>
      <c r="C24" s="192"/>
      <c r="D24" s="193"/>
    </row>
    <row r="25" spans="2:4" ht="17.100000000000001" customHeight="1" x14ac:dyDescent="0.25">
      <c r="B25" s="191"/>
      <c r="C25" s="192"/>
      <c r="D25" s="193"/>
    </row>
    <row r="26" spans="2:4" ht="17.100000000000001" customHeight="1" x14ac:dyDescent="0.25">
      <c r="B26" s="191"/>
      <c r="C26" s="192"/>
      <c r="D26" s="193"/>
    </row>
    <row r="27" spans="2:4" ht="17.100000000000001" customHeight="1" x14ac:dyDescent="0.25">
      <c r="B27" s="191"/>
      <c r="C27" s="192"/>
      <c r="D27" s="193"/>
    </row>
    <row r="28" spans="2:4" ht="17.100000000000001" customHeight="1" x14ac:dyDescent="0.25">
      <c r="B28" s="191"/>
      <c r="C28" s="192"/>
      <c r="D28" s="193"/>
    </row>
    <row r="29" spans="2:4" ht="17.100000000000001" customHeight="1" x14ac:dyDescent="0.25">
      <c r="B29" s="194"/>
      <c r="C29" s="195"/>
      <c r="D29" s="196"/>
    </row>
    <row r="30" spans="2:4" ht="17.100000000000001" customHeight="1" x14ac:dyDescent="0.25"/>
  </sheetData>
  <mergeCells count="20">
    <mergeCell ref="C6:D6"/>
    <mergeCell ref="B22:D29"/>
    <mergeCell ref="B1:D1"/>
    <mergeCell ref="B2:D2"/>
    <mergeCell ref="B16:B17"/>
    <mergeCell ref="C16:C17"/>
    <mergeCell ref="B18:B19"/>
    <mergeCell ref="C18:C19"/>
    <mergeCell ref="D16:D17"/>
    <mergeCell ref="D18:D19"/>
    <mergeCell ref="E1:H1"/>
    <mergeCell ref="E2:H2"/>
    <mergeCell ref="G4:H4"/>
    <mergeCell ref="F5:H5"/>
    <mergeCell ref="C5:D5"/>
    <mergeCell ref="E11:H11"/>
    <mergeCell ref="E8:F8"/>
    <mergeCell ref="E9:F9"/>
    <mergeCell ref="E14:F15"/>
    <mergeCell ref="E7:H7"/>
  </mergeCells>
  <printOptions horizontalCentered="1" verticalCentered="1"/>
  <pageMargins left="0.19791666666666666" right="0.23622047244094491" top="0.39370078740157483" bottom="0.39370078740157483"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499984740745262"/>
  </sheetPr>
  <dimension ref="A1:L32"/>
  <sheetViews>
    <sheetView view="pageLayout" zoomScaleNormal="100" workbookViewId="0">
      <selection activeCell="G13" sqref="G13"/>
    </sheetView>
  </sheetViews>
  <sheetFormatPr baseColWidth="10" defaultRowHeight="15" x14ac:dyDescent="0.25"/>
  <cols>
    <col min="1" max="1" width="4.140625" bestFit="1" customWidth="1"/>
    <col min="2" max="2" width="40.42578125" customWidth="1"/>
    <col min="3" max="3" width="14.85546875" bestFit="1" customWidth="1"/>
    <col min="4" max="4" width="80.7109375" customWidth="1"/>
    <col min="5" max="5" width="13.28515625" style="54" bestFit="1" customWidth="1"/>
    <col min="6" max="6" width="11.140625" style="54" bestFit="1" customWidth="1"/>
    <col min="7" max="11" width="19.5703125" style="54" customWidth="1"/>
    <col min="12" max="12" width="17.7109375" customWidth="1"/>
  </cols>
  <sheetData>
    <row r="1" spans="1:12" s="3" customFormat="1" ht="17.100000000000001" customHeight="1" x14ac:dyDescent="0.25">
      <c r="B1" s="169" t="str">
        <f>Accueil!A7</f>
        <v>AO/Cefap</v>
      </c>
      <c r="C1" s="169"/>
      <c r="D1" s="169"/>
      <c r="E1" s="169" t="str">
        <f>Accueil!A7</f>
        <v>AO/Cefap</v>
      </c>
      <c r="F1" s="169"/>
      <c r="G1" s="169"/>
      <c r="H1" s="169"/>
      <c r="I1" s="169"/>
      <c r="J1" s="169"/>
      <c r="K1" s="169"/>
      <c r="L1" s="169"/>
    </row>
    <row r="2" spans="1:12" s="3" customFormat="1" ht="17.100000000000001" customHeight="1" x14ac:dyDescent="0.25">
      <c r="B2" s="170" t="s">
        <v>25</v>
      </c>
      <c r="C2" s="170"/>
      <c r="D2" s="170"/>
      <c r="E2" s="170" t="s">
        <v>29</v>
      </c>
      <c r="F2" s="170"/>
      <c r="G2" s="170"/>
      <c r="H2" s="170"/>
      <c r="I2" s="170"/>
      <c r="J2" s="170"/>
      <c r="K2" s="170"/>
      <c r="L2" s="170"/>
    </row>
    <row r="3" spans="1:12" s="3" customFormat="1" ht="17.100000000000001" customHeight="1" thickBot="1" x14ac:dyDescent="0.3">
      <c r="E3" s="54"/>
      <c r="F3" s="54"/>
      <c r="G3" s="54"/>
      <c r="H3" s="54"/>
      <c r="I3" s="54"/>
      <c r="J3" s="54"/>
      <c r="K3" s="54"/>
      <c r="L3" s="54"/>
    </row>
    <row r="4" spans="1:12" s="3" customFormat="1" ht="17.100000000000001" customHeight="1" thickBot="1" x14ac:dyDescent="0.3">
      <c r="A4" s="53"/>
      <c r="B4" s="4" t="str">
        <f>"MATERIEL N°" &amp;$A$4</f>
        <v>MATERIEL N°</v>
      </c>
      <c r="C4" s="5" t="s">
        <v>11</v>
      </c>
      <c r="D4" s="12"/>
      <c r="E4" s="103" t="str">
        <f>"MATERIEL N°" &amp;$A$4</f>
        <v>MATERIEL N°</v>
      </c>
      <c r="F4" s="102" t="s">
        <v>11</v>
      </c>
      <c r="G4" s="184"/>
      <c r="H4" s="201"/>
      <c r="I4" s="201"/>
      <c r="J4" s="201"/>
      <c r="K4" s="201"/>
      <c r="L4" s="185"/>
    </row>
    <row r="5" spans="1:12" s="3" customFormat="1" ht="17.100000000000001" customHeight="1" x14ac:dyDescent="0.25">
      <c r="B5" s="5" t="s">
        <v>0</v>
      </c>
      <c r="C5" s="171" t="s">
        <v>17</v>
      </c>
      <c r="D5" s="171"/>
      <c r="E5" s="104" t="s">
        <v>0</v>
      </c>
      <c r="F5" s="164" t="str">
        <f>C5</f>
        <v>IMPRIMANTE LOCALE A4 COULEUR</v>
      </c>
      <c r="G5" s="165"/>
      <c r="H5" s="165"/>
      <c r="I5" s="165"/>
      <c r="J5" s="165"/>
      <c r="K5" s="165"/>
      <c r="L5" s="165"/>
    </row>
    <row r="6" spans="1:12" s="3" customFormat="1" ht="17.100000000000001" customHeight="1" x14ac:dyDescent="0.25">
      <c r="B6" s="5" t="s">
        <v>1</v>
      </c>
      <c r="C6" s="186"/>
      <c r="D6" s="187"/>
      <c r="E6" s="98"/>
      <c r="F6" s="98"/>
      <c r="G6" s="98"/>
      <c r="H6" s="2"/>
      <c r="I6" s="2"/>
      <c r="J6" s="2"/>
      <c r="K6" s="2"/>
      <c r="L6" s="2"/>
    </row>
    <row r="7" spans="1:12" s="3" customFormat="1" ht="17.100000000000001" customHeight="1" x14ac:dyDescent="0.25">
      <c r="E7" s="181" t="s">
        <v>93</v>
      </c>
      <c r="F7" s="182"/>
      <c r="G7" s="182"/>
      <c r="H7" s="182"/>
      <c r="I7" s="182"/>
      <c r="J7" s="182"/>
      <c r="K7" s="182"/>
      <c r="L7" s="183"/>
    </row>
    <row r="8" spans="1:12" s="3" customFormat="1" ht="17.100000000000001" customHeight="1" x14ac:dyDescent="0.25">
      <c r="B8" s="14" t="s">
        <v>9</v>
      </c>
      <c r="C8" s="23" t="s">
        <v>7</v>
      </c>
      <c r="D8" s="23" t="s">
        <v>8</v>
      </c>
      <c r="E8" s="175" t="s">
        <v>32</v>
      </c>
      <c r="F8" s="176"/>
      <c r="G8" s="60" t="s">
        <v>170</v>
      </c>
      <c r="H8" s="60" t="str">
        <f>Accueil!$C$13</f>
        <v>Achat</v>
      </c>
      <c r="I8" s="60" t="e">
        <f>Accueil!#REF!</f>
        <v>#REF!</v>
      </c>
      <c r="J8" s="60" t="e">
        <f>Accueil!#REF!</f>
        <v>#REF!</v>
      </c>
      <c r="K8" s="60" t="e">
        <f>Accueil!#REF!</f>
        <v>#REF!</v>
      </c>
      <c r="L8" s="60" t="str">
        <f>Accueil!$D$13</f>
        <v>LOA 20 Trimestres</v>
      </c>
    </row>
    <row r="9" spans="1:12" s="3" customFormat="1" ht="17.100000000000001" customHeight="1" x14ac:dyDescent="0.25">
      <c r="B9" s="15" t="s">
        <v>3</v>
      </c>
      <c r="C9" s="12">
        <v>20</v>
      </c>
      <c r="D9" s="12"/>
      <c r="E9" s="161" t="str">
        <f>"Matériel n°" &amp;$A$4</f>
        <v>Matériel n°</v>
      </c>
      <c r="F9" s="163"/>
      <c r="G9" s="102"/>
      <c r="H9" s="99"/>
      <c r="I9" s="102"/>
      <c r="J9" s="102"/>
      <c r="K9" s="102"/>
      <c r="L9" s="102"/>
    </row>
    <row r="10" spans="1:12" s="3" customFormat="1" ht="17.100000000000001" customHeight="1" x14ac:dyDescent="0.25">
      <c r="B10" s="5" t="s">
        <v>18</v>
      </c>
      <c r="C10" s="12">
        <v>20</v>
      </c>
      <c r="D10" s="12"/>
      <c r="E10" s="161" t="s">
        <v>33</v>
      </c>
      <c r="F10" s="163"/>
      <c r="G10" s="102"/>
      <c r="H10" s="99"/>
      <c r="I10" s="102"/>
      <c r="J10" s="102"/>
      <c r="K10" s="102"/>
      <c r="L10" s="102"/>
    </row>
    <row r="11" spans="1:12" s="3" customFormat="1" ht="17.100000000000001" customHeight="1" x14ac:dyDescent="0.25">
      <c r="B11" s="5" t="s">
        <v>20</v>
      </c>
      <c r="C11" s="12">
        <v>128</v>
      </c>
      <c r="D11" s="12"/>
      <c r="E11" s="2"/>
      <c r="F11" s="2"/>
      <c r="G11" s="2"/>
      <c r="H11" s="2"/>
      <c r="I11" s="2"/>
      <c r="J11" s="2"/>
      <c r="K11" s="2"/>
      <c r="L11" s="2"/>
    </row>
    <row r="12" spans="1:12" s="3" customFormat="1" ht="17.100000000000001" customHeight="1" x14ac:dyDescent="0.25">
      <c r="B12" s="5" t="s">
        <v>24</v>
      </c>
      <c r="C12" s="12">
        <v>250</v>
      </c>
      <c r="D12" s="12"/>
      <c r="E12" s="174" t="s">
        <v>94</v>
      </c>
      <c r="F12" s="174"/>
      <c r="G12" s="174"/>
      <c r="H12" s="174"/>
      <c r="I12" s="174"/>
      <c r="J12" s="174"/>
      <c r="K12" s="174"/>
      <c r="L12" s="174"/>
    </row>
    <row r="13" spans="1:12" s="3" customFormat="1" ht="17.100000000000001" customHeight="1" x14ac:dyDescent="0.25">
      <c r="B13" s="5" t="s">
        <v>4</v>
      </c>
      <c r="C13" s="12">
        <v>50</v>
      </c>
      <c r="D13" s="12"/>
      <c r="E13" s="60" t="s">
        <v>34</v>
      </c>
      <c r="F13" s="60" t="s">
        <v>35</v>
      </c>
      <c r="G13" s="60" t="s">
        <v>170</v>
      </c>
      <c r="H13" s="60" t="str">
        <f>Accueil!$C$13</f>
        <v>Achat</v>
      </c>
      <c r="I13" s="60" t="e">
        <f>Accueil!#REF!</f>
        <v>#REF!</v>
      </c>
      <c r="J13" s="60" t="e">
        <f>Accueil!#REF!</f>
        <v>#REF!</v>
      </c>
      <c r="K13" s="60" t="e">
        <f>Accueil!#REF!</f>
        <v>#REF!</v>
      </c>
      <c r="L13" s="60" t="str">
        <f>Accueil!$D$13</f>
        <v>LOA 20 Trimestres</v>
      </c>
    </row>
    <row r="14" spans="1:12" s="3" customFormat="1" ht="17.100000000000001" customHeight="1" x14ac:dyDescent="0.25">
      <c r="B14" s="5" t="s">
        <v>5</v>
      </c>
      <c r="C14" s="12">
        <v>300</v>
      </c>
      <c r="D14" s="12"/>
      <c r="E14" s="99" t="str">
        <f>"Matériel n°" &amp;$A$4</f>
        <v>Matériel n°</v>
      </c>
      <c r="F14" s="102">
        <f>C6</f>
        <v>0</v>
      </c>
      <c r="G14" s="102"/>
      <c r="H14" s="102"/>
      <c r="I14" s="102"/>
      <c r="J14" s="102"/>
      <c r="K14" s="102"/>
      <c r="L14" s="102"/>
    </row>
    <row r="15" spans="1:12" s="3" customFormat="1" ht="17.100000000000001" customHeight="1" x14ac:dyDescent="0.25">
      <c r="E15" s="99" t="s">
        <v>33</v>
      </c>
      <c r="F15" s="102"/>
      <c r="G15" s="102"/>
      <c r="H15" s="102"/>
      <c r="I15" s="102"/>
      <c r="J15" s="102"/>
      <c r="K15" s="102"/>
      <c r="L15" s="102"/>
    </row>
    <row r="16" spans="1:12" s="3" customFormat="1" ht="17.100000000000001" customHeight="1" x14ac:dyDescent="0.25">
      <c r="B16" s="14" t="s">
        <v>6</v>
      </c>
      <c r="C16" s="88" t="s">
        <v>12</v>
      </c>
      <c r="D16" s="88" t="s">
        <v>8</v>
      </c>
      <c r="E16" s="174" t="s">
        <v>37</v>
      </c>
      <c r="F16" s="174"/>
      <c r="G16" s="100"/>
      <c r="H16" s="58"/>
      <c r="I16" s="58"/>
      <c r="J16" s="58"/>
      <c r="K16" s="58"/>
      <c r="L16" s="58"/>
    </row>
    <row r="17" spans="1:12" s="3" customFormat="1" ht="17.100000000000001" customHeight="1" x14ac:dyDescent="0.25">
      <c r="B17" s="197" t="s">
        <v>98</v>
      </c>
      <c r="C17" s="199" t="s">
        <v>13</v>
      </c>
      <c r="D17" s="199"/>
      <c r="E17" s="174" t="str">
        <f>IF(Accueil!$C$12="Oui","SOMME DES LOYERS LOA 4 T","-")</f>
        <v>SOMME DES LOYERS LOA 4 T</v>
      </c>
      <c r="F17" s="174"/>
      <c r="G17" s="61"/>
      <c r="H17" s="102"/>
      <c r="I17" s="58"/>
      <c r="J17" s="58"/>
      <c r="K17" s="58"/>
      <c r="L17" s="58"/>
    </row>
    <row r="18" spans="1:12" s="3" customFormat="1" ht="17.100000000000001" customHeight="1" x14ac:dyDescent="0.25">
      <c r="B18" s="198"/>
      <c r="C18" s="200"/>
      <c r="D18" s="200"/>
      <c r="E18" s="174" t="e">
        <f>IF(Accueil!#REF!="Oui","SOMME DES LOYERS LOA 8 T","-")</f>
        <v>#REF!</v>
      </c>
      <c r="F18" s="174"/>
      <c r="G18" s="61"/>
      <c r="H18" s="58"/>
      <c r="I18" s="102"/>
      <c r="J18" s="58"/>
      <c r="K18" s="58"/>
      <c r="L18" s="58"/>
    </row>
    <row r="19" spans="1:12" s="3" customFormat="1" ht="17.100000000000001" customHeight="1" x14ac:dyDescent="0.25">
      <c r="B19" s="197" t="s">
        <v>153</v>
      </c>
      <c r="C19" s="199" t="s">
        <v>13</v>
      </c>
      <c r="D19" s="199"/>
      <c r="E19" s="174" t="e">
        <f>IF(Accueil!#REF!="Oui","SOMME DES LOYERS LOA 12 T","-")</f>
        <v>#REF!</v>
      </c>
      <c r="F19" s="174"/>
      <c r="G19" s="61"/>
      <c r="H19" s="58"/>
      <c r="I19" s="58"/>
      <c r="J19" s="102"/>
      <c r="K19" s="58"/>
      <c r="L19" s="58"/>
    </row>
    <row r="20" spans="1:12" s="3" customFormat="1" ht="17.100000000000001" customHeight="1" x14ac:dyDescent="0.25">
      <c r="B20" s="198"/>
      <c r="C20" s="200"/>
      <c r="D20" s="200"/>
      <c r="E20" s="174" t="e">
        <f>IF(Accueil!#REF!="Oui","SOMME DES LOYERS LOA 16 T","-")</f>
        <v>#REF!</v>
      </c>
      <c r="F20" s="174"/>
      <c r="G20" s="61"/>
      <c r="H20" s="58"/>
      <c r="I20" s="58"/>
      <c r="J20" s="58"/>
      <c r="K20" s="59"/>
      <c r="L20" s="58"/>
    </row>
    <row r="21" spans="1:12" s="3" customFormat="1" ht="17.100000000000001" customHeight="1" x14ac:dyDescent="0.25">
      <c r="E21" s="174" t="str">
        <f>IF(Accueil!$D$12="Oui","SOMME DES LOYERS LOA 20 T","-")</f>
        <v>SOMME DES LOYERS LOA 20 T</v>
      </c>
      <c r="F21" s="174"/>
      <c r="G21" s="61"/>
      <c r="H21" s="58"/>
      <c r="I21" s="58"/>
      <c r="J21" s="58"/>
      <c r="K21" s="58"/>
      <c r="L21" s="99"/>
    </row>
    <row r="22" spans="1:12" s="3" customFormat="1" ht="17.100000000000001" customHeight="1" x14ac:dyDescent="0.25">
      <c r="B22" s="14" t="s">
        <v>10</v>
      </c>
      <c r="C22" s="23" t="s">
        <v>7</v>
      </c>
      <c r="D22" s="23" t="s">
        <v>8</v>
      </c>
      <c r="E22" s="54"/>
      <c r="F22" s="54"/>
      <c r="G22" s="54"/>
      <c r="H22" s="54"/>
      <c r="I22" s="54"/>
      <c r="J22" s="54"/>
      <c r="K22" s="54"/>
      <c r="L22" s="54"/>
    </row>
    <row r="23" spans="1:12" s="3" customFormat="1" ht="17.100000000000001" customHeight="1" x14ac:dyDescent="0.25">
      <c r="A23" s="202" t="s">
        <v>14</v>
      </c>
      <c r="B23" s="15" t="s">
        <v>24</v>
      </c>
      <c r="C23" s="12">
        <v>250</v>
      </c>
      <c r="D23" s="12"/>
      <c r="E23" s="54"/>
      <c r="F23" s="54"/>
      <c r="G23" s="54"/>
      <c r="H23" s="54"/>
      <c r="I23" s="54"/>
      <c r="J23" s="54"/>
      <c r="K23" s="54"/>
      <c r="L23" s="54"/>
    </row>
    <row r="24" spans="1:12" s="3" customFormat="1" ht="17.100000000000001" customHeight="1" x14ac:dyDescent="0.25">
      <c r="A24" s="203"/>
      <c r="B24" s="11" t="s">
        <v>15</v>
      </c>
      <c r="C24" s="12">
        <v>250</v>
      </c>
      <c r="D24" s="12"/>
      <c r="E24" s="54"/>
      <c r="F24" s="54"/>
      <c r="G24" s="54"/>
      <c r="H24" s="54"/>
      <c r="I24" s="54"/>
      <c r="J24" s="54"/>
      <c r="K24" s="54"/>
      <c r="L24" s="54"/>
    </row>
    <row r="25" spans="1:12" s="3" customFormat="1" ht="17.100000000000001" customHeight="1" x14ac:dyDescent="0.25">
      <c r="E25" s="54"/>
      <c r="F25" s="54"/>
      <c r="G25" s="54"/>
      <c r="H25" s="54"/>
      <c r="I25" s="54"/>
      <c r="J25" s="54"/>
      <c r="K25" s="54"/>
      <c r="L25" s="54"/>
    </row>
    <row r="26" spans="1:12" s="3" customFormat="1" ht="17.100000000000001" customHeight="1" x14ac:dyDescent="0.25">
      <c r="B26" s="188" t="s">
        <v>27</v>
      </c>
      <c r="C26" s="189"/>
      <c r="D26" s="190"/>
      <c r="E26" s="54"/>
      <c r="F26" s="54"/>
      <c r="G26" s="54"/>
      <c r="H26" s="54"/>
      <c r="I26" s="54"/>
      <c r="J26" s="54"/>
      <c r="K26" s="54"/>
      <c r="L26" s="54"/>
    </row>
    <row r="27" spans="1:12" s="3" customFormat="1" ht="17.100000000000001" customHeight="1" x14ac:dyDescent="0.25">
      <c r="B27" s="191"/>
      <c r="C27" s="192"/>
      <c r="D27" s="193"/>
      <c r="E27" s="54"/>
      <c r="F27" s="54"/>
      <c r="G27" s="54"/>
      <c r="H27" s="54"/>
      <c r="I27" s="54"/>
      <c r="J27" s="54"/>
      <c r="K27" s="54"/>
      <c r="L27" s="54"/>
    </row>
    <row r="28" spans="1:12" s="3" customFormat="1" ht="17.100000000000001" customHeight="1" x14ac:dyDescent="0.25">
      <c r="B28" s="191"/>
      <c r="C28" s="192"/>
      <c r="D28" s="193"/>
      <c r="E28" s="54"/>
      <c r="F28" s="54"/>
      <c r="G28" s="54"/>
      <c r="H28" s="54"/>
      <c r="I28" s="54"/>
      <c r="J28" s="54"/>
      <c r="K28" s="54"/>
      <c r="L28" s="54"/>
    </row>
    <row r="29" spans="1:12" s="3" customFormat="1" ht="17.100000000000001" customHeight="1" x14ac:dyDescent="0.25">
      <c r="B29" s="191"/>
      <c r="C29" s="192"/>
      <c r="D29" s="193"/>
      <c r="E29" s="54"/>
      <c r="F29" s="54"/>
      <c r="G29" s="54"/>
      <c r="H29" s="54"/>
      <c r="I29" s="54"/>
      <c r="J29" s="54"/>
      <c r="K29" s="54"/>
      <c r="L29" s="54"/>
    </row>
    <row r="30" spans="1:12" s="3" customFormat="1" ht="17.100000000000001" customHeight="1" x14ac:dyDescent="0.25">
      <c r="B30" s="191"/>
      <c r="C30" s="192"/>
      <c r="D30" s="193"/>
      <c r="E30" s="54"/>
      <c r="F30" s="54"/>
      <c r="G30" s="54"/>
      <c r="H30" s="54"/>
      <c r="I30" s="54"/>
      <c r="J30" s="54"/>
      <c r="K30" s="54"/>
      <c r="L30" s="54"/>
    </row>
    <row r="31" spans="1:12" s="3" customFormat="1" ht="17.100000000000001" customHeight="1" x14ac:dyDescent="0.25">
      <c r="B31" s="191"/>
      <c r="C31" s="192"/>
      <c r="D31" s="193"/>
      <c r="E31" s="54"/>
      <c r="F31" s="54"/>
      <c r="G31" s="54"/>
      <c r="H31" s="54"/>
      <c r="I31" s="54"/>
      <c r="J31" s="54"/>
      <c r="K31" s="54"/>
      <c r="L31" s="54"/>
    </row>
    <row r="32" spans="1:12" s="3" customFormat="1" ht="17.100000000000001" customHeight="1" x14ac:dyDescent="0.25">
      <c r="B32" s="194"/>
      <c r="C32" s="195"/>
      <c r="D32" s="196"/>
      <c r="E32" s="54"/>
      <c r="F32" s="54"/>
      <c r="G32" s="54"/>
      <c r="H32" s="54"/>
      <c r="I32" s="54"/>
      <c r="J32" s="54"/>
      <c r="K32" s="54"/>
      <c r="L32" s="54"/>
    </row>
  </sheetData>
  <mergeCells count="27">
    <mergeCell ref="A23:A24"/>
    <mergeCell ref="B26:D32"/>
    <mergeCell ref="C5:D5"/>
    <mergeCell ref="C6:D6"/>
    <mergeCell ref="E16:F16"/>
    <mergeCell ref="E8:F8"/>
    <mergeCell ref="E9:F9"/>
    <mergeCell ref="E10:F10"/>
    <mergeCell ref="E17:F17"/>
    <mergeCell ref="E18:F18"/>
    <mergeCell ref="F5:L5"/>
    <mergeCell ref="E7:L7"/>
    <mergeCell ref="E12:L12"/>
    <mergeCell ref="E21:F21"/>
    <mergeCell ref="E19:F19"/>
    <mergeCell ref="E20:F20"/>
    <mergeCell ref="B1:D1"/>
    <mergeCell ref="B2:D2"/>
    <mergeCell ref="E1:L1"/>
    <mergeCell ref="E2:L2"/>
    <mergeCell ref="G4:L4"/>
    <mergeCell ref="B17:B18"/>
    <mergeCell ref="C17:C18"/>
    <mergeCell ref="D17:D18"/>
    <mergeCell ref="B19:B20"/>
    <mergeCell ref="C19:C20"/>
    <mergeCell ref="D19:D20"/>
  </mergeCells>
  <pageMargins left="0.43307086614173229" right="0.23622047244094488" top="0.39370078740157483" bottom="0.39370078740157483"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499984740745262"/>
  </sheetPr>
  <dimension ref="A1:L32"/>
  <sheetViews>
    <sheetView view="pageLayout" zoomScaleNormal="100" workbookViewId="0">
      <selection activeCell="G13" sqref="G13"/>
    </sheetView>
  </sheetViews>
  <sheetFormatPr baseColWidth="10" defaultRowHeight="15" x14ac:dyDescent="0.25"/>
  <cols>
    <col min="1" max="1" width="4.140625" bestFit="1" customWidth="1"/>
    <col min="2" max="2" width="40.42578125" customWidth="1"/>
    <col min="3" max="3" width="14.85546875" bestFit="1" customWidth="1"/>
    <col min="4" max="4" width="80.7109375" customWidth="1"/>
    <col min="5" max="5" width="13.28515625" style="54" bestFit="1" customWidth="1"/>
    <col min="6" max="6" width="11.140625" style="54" bestFit="1" customWidth="1"/>
    <col min="7" max="11" width="19.5703125" style="54" customWidth="1"/>
    <col min="12" max="12" width="17.28515625" customWidth="1"/>
  </cols>
  <sheetData>
    <row r="1" spans="1:12" s="3" customFormat="1" ht="17.100000000000001" customHeight="1" x14ac:dyDescent="0.25">
      <c r="B1" s="169" t="str">
        <f>Accueil!A7</f>
        <v>AO/Cefap</v>
      </c>
      <c r="C1" s="169"/>
      <c r="D1" s="169"/>
      <c r="E1" s="169" t="str">
        <f>Accueil!A7</f>
        <v>AO/Cefap</v>
      </c>
      <c r="F1" s="169"/>
      <c r="G1" s="169"/>
      <c r="H1" s="169"/>
      <c r="I1" s="169"/>
      <c r="J1" s="169"/>
      <c r="K1" s="169"/>
      <c r="L1" s="169"/>
    </row>
    <row r="2" spans="1:12" s="3" customFormat="1" ht="17.100000000000001" customHeight="1" x14ac:dyDescent="0.25">
      <c r="B2" s="170" t="s">
        <v>25</v>
      </c>
      <c r="C2" s="170"/>
      <c r="D2" s="170"/>
      <c r="E2" s="170" t="s">
        <v>29</v>
      </c>
      <c r="F2" s="170"/>
      <c r="G2" s="170"/>
      <c r="H2" s="170"/>
      <c r="I2" s="170"/>
      <c r="J2" s="170"/>
      <c r="K2" s="170"/>
      <c r="L2" s="170"/>
    </row>
    <row r="3" spans="1:12" s="3" customFormat="1" ht="17.100000000000001" customHeight="1" thickBot="1" x14ac:dyDescent="0.3">
      <c r="E3" s="54"/>
      <c r="F3" s="54"/>
      <c r="G3" s="54"/>
      <c r="H3" s="54"/>
      <c r="I3" s="54"/>
      <c r="J3" s="54"/>
      <c r="K3" s="54"/>
      <c r="L3" s="54"/>
    </row>
    <row r="4" spans="1:12" s="3" customFormat="1" ht="17.100000000000001" customHeight="1" thickBot="1" x14ac:dyDescent="0.3">
      <c r="A4" s="53"/>
      <c r="B4" s="4" t="str">
        <f>"MATERIEL N°" &amp;$A$4</f>
        <v>MATERIEL N°</v>
      </c>
      <c r="C4" s="5" t="s">
        <v>11</v>
      </c>
      <c r="D4" s="5"/>
      <c r="E4" s="63" t="str">
        <f>"MATERIEL N°" &amp;$A$4</f>
        <v>MATERIEL N°</v>
      </c>
      <c r="F4" s="55" t="s">
        <v>11</v>
      </c>
      <c r="G4" s="184"/>
      <c r="H4" s="201"/>
      <c r="I4" s="201"/>
      <c r="J4" s="201"/>
      <c r="K4" s="201"/>
      <c r="L4" s="185"/>
    </row>
    <row r="5" spans="1:12" s="3" customFormat="1" ht="17.100000000000001" customHeight="1" x14ac:dyDescent="0.25">
      <c r="B5" s="5" t="s">
        <v>0</v>
      </c>
      <c r="C5" s="171" t="s">
        <v>162</v>
      </c>
      <c r="D5" s="171"/>
      <c r="E5" s="62" t="s">
        <v>0</v>
      </c>
      <c r="F5" s="164" t="str">
        <f>C5</f>
        <v>IMPRIMANTE DEPARTEMENTALE A4 N&amp;B 30ppm</v>
      </c>
      <c r="G5" s="165"/>
      <c r="H5" s="165"/>
      <c r="I5" s="165"/>
      <c r="J5" s="165"/>
      <c r="K5" s="165"/>
      <c r="L5" s="165"/>
    </row>
    <row r="6" spans="1:12" s="3" customFormat="1" ht="17.100000000000001" customHeight="1" x14ac:dyDescent="0.25">
      <c r="B6" s="5" t="s">
        <v>1</v>
      </c>
      <c r="C6" s="186"/>
      <c r="D6" s="187"/>
      <c r="E6" s="56"/>
      <c r="F6" s="56"/>
      <c r="G6" s="56"/>
      <c r="H6" s="54"/>
      <c r="I6" s="54"/>
      <c r="J6" s="54"/>
      <c r="K6" s="54"/>
      <c r="L6" s="54"/>
    </row>
    <row r="7" spans="1:12" s="3" customFormat="1" ht="17.100000000000001" customHeight="1" x14ac:dyDescent="0.25">
      <c r="E7" s="181" t="s">
        <v>93</v>
      </c>
      <c r="F7" s="182"/>
      <c r="G7" s="182"/>
      <c r="H7" s="182"/>
      <c r="I7" s="182"/>
      <c r="J7" s="182"/>
      <c r="K7" s="182"/>
      <c r="L7" s="183"/>
    </row>
    <row r="8" spans="1:12" s="3" customFormat="1" ht="17.100000000000001" customHeight="1" x14ac:dyDescent="0.25">
      <c r="B8" s="14" t="s">
        <v>9</v>
      </c>
      <c r="C8" s="48" t="s">
        <v>7</v>
      </c>
      <c r="D8" s="48" t="s">
        <v>8</v>
      </c>
      <c r="E8" s="175" t="s">
        <v>32</v>
      </c>
      <c r="F8" s="176"/>
      <c r="G8" s="60" t="s">
        <v>170</v>
      </c>
      <c r="H8" s="60" t="str">
        <f>Accueil!$C$13</f>
        <v>Achat</v>
      </c>
      <c r="I8" s="60" t="e">
        <f>Accueil!#REF!</f>
        <v>#REF!</v>
      </c>
      <c r="J8" s="60" t="e">
        <f>Accueil!#REF!</f>
        <v>#REF!</v>
      </c>
      <c r="K8" s="60" t="e">
        <f>Accueil!#REF!</f>
        <v>#REF!</v>
      </c>
      <c r="L8" s="60" t="str">
        <f>Accueil!$D$13</f>
        <v>LOA 20 Trimestres</v>
      </c>
    </row>
    <row r="9" spans="1:12" s="3" customFormat="1" ht="17.100000000000001" customHeight="1" x14ac:dyDescent="0.25">
      <c r="B9" s="5" t="s">
        <v>3</v>
      </c>
      <c r="C9" s="38">
        <v>30</v>
      </c>
      <c r="D9" s="38"/>
      <c r="E9" s="161" t="str">
        <f>"Matériel n°" &amp;$A$4</f>
        <v>Matériel n°</v>
      </c>
      <c r="F9" s="163"/>
      <c r="G9" s="102"/>
      <c r="H9" s="99"/>
      <c r="I9" s="102"/>
      <c r="J9" s="102"/>
      <c r="K9" s="102"/>
      <c r="L9" s="102"/>
    </row>
    <row r="10" spans="1:12" s="3" customFormat="1" ht="17.100000000000001" customHeight="1" x14ac:dyDescent="0.25">
      <c r="B10" s="5" t="s">
        <v>20</v>
      </c>
      <c r="C10" s="38">
        <v>512</v>
      </c>
      <c r="D10" s="38"/>
      <c r="E10" s="161" t="s">
        <v>33</v>
      </c>
      <c r="F10" s="163"/>
      <c r="G10" s="102"/>
      <c r="H10" s="99"/>
      <c r="I10" s="102"/>
      <c r="J10" s="102"/>
      <c r="K10" s="102"/>
      <c r="L10" s="102"/>
    </row>
    <row r="11" spans="1:12" s="3" customFormat="1" ht="17.100000000000001" customHeight="1" x14ac:dyDescent="0.25">
      <c r="B11" s="5" t="s">
        <v>74</v>
      </c>
      <c r="C11" s="38">
        <v>500</v>
      </c>
      <c r="D11" s="38"/>
      <c r="E11" s="2"/>
      <c r="F11" s="2"/>
      <c r="G11" s="2"/>
      <c r="H11" s="2"/>
      <c r="I11" s="2"/>
      <c r="J11" s="2"/>
      <c r="K11" s="2"/>
      <c r="L11" s="2"/>
    </row>
    <row r="12" spans="1:12" s="3" customFormat="1" ht="17.100000000000001" customHeight="1" x14ac:dyDescent="0.25">
      <c r="B12" s="5" t="s">
        <v>4</v>
      </c>
      <c r="C12" s="38">
        <v>50</v>
      </c>
      <c r="D12" s="64"/>
      <c r="E12" s="174" t="s">
        <v>94</v>
      </c>
      <c r="F12" s="174"/>
      <c r="G12" s="174"/>
      <c r="H12" s="174"/>
      <c r="I12" s="174"/>
      <c r="J12" s="174"/>
      <c r="K12" s="174"/>
      <c r="L12" s="174"/>
    </row>
    <row r="13" spans="1:12" s="3" customFormat="1" ht="17.100000000000001" customHeight="1" x14ac:dyDescent="0.25">
      <c r="B13" s="5" t="s">
        <v>5</v>
      </c>
      <c r="C13" s="38">
        <v>1050</v>
      </c>
      <c r="D13" s="64"/>
      <c r="E13" s="60" t="s">
        <v>34</v>
      </c>
      <c r="F13" s="60" t="s">
        <v>35</v>
      </c>
      <c r="G13" s="60" t="s">
        <v>170</v>
      </c>
      <c r="H13" s="60" t="str">
        <f>Accueil!$C$13</f>
        <v>Achat</v>
      </c>
      <c r="I13" s="60" t="e">
        <f>Accueil!#REF!</f>
        <v>#REF!</v>
      </c>
      <c r="J13" s="60" t="e">
        <f>Accueil!#REF!</f>
        <v>#REF!</v>
      </c>
      <c r="K13" s="60" t="e">
        <f>Accueil!#REF!</f>
        <v>#REF!</v>
      </c>
      <c r="L13" s="60" t="str">
        <f>Accueil!$D$13</f>
        <v>LOA 20 Trimestres</v>
      </c>
    </row>
    <row r="14" spans="1:12" s="3" customFormat="1" ht="17.100000000000001" customHeight="1" x14ac:dyDescent="0.25">
      <c r="E14" s="99" t="str">
        <f>"Matériel n°" &amp;$A$4</f>
        <v>Matériel n°</v>
      </c>
      <c r="F14" s="102">
        <f>C6</f>
        <v>0</v>
      </c>
      <c r="G14" s="102"/>
      <c r="H14" s="102"/>
      <c r="I14" s="102"/>
      <c r="J14" s="102"/>
      <c r="K14" s="102"/>
      <c r="L14" s="102"/>
    </row>
    <row r="15" spans="1:12" s="3" customFormat="1" ht="17.100000000000001" customHeight="1" x14ac:dyDescent="0.25">
      <c r="B15" s="14" t="s">
        <v>6</v>
      </c>
      <c r="C15" s="88" t="s">
        <v>12</v>
      </c>
      <c r="D15" s="88" t="s">
        <v>8</v>
      </c>
      <c r="E15" s="99" t="s">
        <v>33</v>
      </c>
      <c r="F15" s="102"/>
      <c r="G15" s="102"/>
      <c r="H15" s="102"/>
      <c r="I15" s="102"/>
      <c r="J15" s="102"/>
      <c r="K15" s="102"/>
      <c r="L15" s="102"/>
    </row>
    <row r="16" spans="1:12" s="3" customFormat="1" ht="17.100000000000001" customHeight="1" x14ac:dyDescent="0.25">
      <c r="B16" s="197" t="s">
        <v>98</v>
      </c>
      <c r="C16" s="199" t="s">
        <v>13</v>
      </c>
      <c r="D16" s="199"/>
      <c r="E16" s="174" t="s">
        <v>37</v>
      </c>
      <c r="F16" s="174"/>
      <c r="G16" s="100"/>
      <c r="H16" s="58"/>
      <c r="I16" s="58"/>
      <c r="J16" s="58"/>
      <c r="K16" s="58"/>
      <c r="L16" s="58"/>
    </row>
    <row r="17" spans="1:12" s="3" customFormat="1" ht="17.100000000000001" customHeight="1" x14ac:dyDescent="0.25">
      <c r="B17" s="198"/>
      <c r="C17" s="200"/>
      <c r="D17" s="200"/>
      <c r="E17" s="174" t="str">
        <f>IF(Accueil!$C$12="Oui","SOMME DES LOYERS LOA 4 T","-")</f>
        <v>SOMME DES LOYERS LOA 4 T</v>
      </c>
      <c r="F17" s="174"/>
      <c r="G17" s="61"/>
      <c r="H17" s="102"/>
      <c r="I17" s="58"/>
      <c r="J17" s="58"/>
      <c r="K17" s="58"/>
      <c r="L17" s="58"/>
    </row>
    <row r="18" spans="1:12" s="3" customFormat="1" ht="17.100000000000001" customHeight="1" x14ac:dyDescent="0.25">
      <c r="B18" s="197" t="s">
        <v>153</v>
      </c>
      <c r="C18" s="199" t="s">
        <v>13</v>
      </c>
      <c r="D18" s="199"/>
      <c r="E18" s="174" t="e">
        <f>IF(Accueil!#REF!="Oui","SOMME DES LOYERS LOA 8 T","-")</f>
        <v>#REF!</v>
      </c>
      <c r="F18" s="174"/>
      <c r="G18" s="61"/>
      <c r="H18" s="58"/>
      <c r="I18" s="102"/>
      <c r="J18" s="58"/>
      <c r="K18" s="58"/>
      <c r="L18" s="58"/>
    </row>
    <row r="19" spans="1:12" s="3" customFormat="1" ht="17.100000000000001" customHeight="1" x14ac:dyDescent="0.25">
      <c r="B19" s="198"/>
      <c r="C19" s="200"/>
      <c r="D19" s="200"/>
      <c r="E19" s="174" t="e">
        <f>IF(Accueil!#REF!="Oui","SOMME DES LOYERS LOA 12 T","-")</f>
        <v>#REF!</v>
      </c>
      <c r="F19" s="174"/>
      <c r="G19" s="61"/>
      <c r="H19" s="58"/>
      <c r="I19" s="58"/>
      <c r="J19" s="102"/>
      <c r="K19" s="58"/>
      <c r="L19" s="58"/>
    </row>
    <row r="20" spans="1:12" s="3" customFormat="1" ht="17.100000000000001" customHeight="1" x14ac:dyDescent="0.25">
      <c r="E20" s="174" t="e">
        <f>IF(Accueil!#REF!="Oui","SOMME DES LOYERS LOA 16 T","-")</f>
        <v>#REF!</v>
      </c>
      <c r="F20" s="174"/>
      <c r="G20" s="61"/>
      <c r="H20" s="58"/>
      <c r="I20" s="58"/>
      <c r="J20" s="58"/>
      <c r="K20" s="59"/>
      <c r="L20" s="58"/>
    </row>
    <row r="21" spans="1:12" s="3" customFormat="1" ht="17.100000000000001" customHeight="1" x14ac:dyDescent="0.25">
      <c r="B21" s="14" t="s">
        <v>10</v>
      </c>
      <c r="C21" s="48" t="s">
        <v>7</v>
      </c>
      <c r="D21" s="48" t="s">
        <v>8</v>
      </c>
      <c r="E21" s="174" t="str">
        <f>IF(Accueil!$D$12="Oui","SOMME DES LOYERS LOA 20 T","-")</f>
        <v>SOMME DES LOYERS LOA 20 T</v>
      </c>
      <c r="F21" s="174"/>
      <c r="G21" s="61"/>
      <c r="H21" s="58"/>
      <c r="I21" s="58"/>
      <c r="J21" s="58"/>
      <c r="K21" s="58"/>
      <c r="L21" s="99"/>
    </row>
    <row r="22" spans="1:12" s="3" customFormat="1" ht="17.100000000000001" customHeight="1" x14ac:dyDescent="0.25">
      <c r="A22" s="202" t="s">
        <v>14</v>
      </c>
      <c r="B22" s="5" t="s">
        <v>24</v>
      </c>
      <c r="C22" s="38">
        <v>500</v>
      </c>
      <c r="D22" s="38"/>
      <c r="E22" s="54"/>
      <c r="F22" s="54"/>
      <c r="G22" s="54"/>
      <c r="H22" s="54"/>
      <c r="I22" s="54"/>
      <c r="J22" s="54"/>
      <c r="K22" s="54"/>
      <c r="L22" s="54"/>
    </row>
    <row r="23" spans="1:12" s="3" customFormat="1" ht="17.100000000000001" customHeight="1" x14ac:dyDescent="0.25">
      <c r="A23" s="203"/>
      <c r="B23" s="11" t="s">
        <v>15</v>
      </c>
      <c r="C23" s="38">
        <v>500</v>
      </c>
      <c r="D23" s="38"/>
      <c r="E23" s="54"/>
      <c r="F23" s="54"/>
      <c r="G23" s="54"/>
      <c r="H23" s="54"/>
      <c r="I23" s="54"/>
      <c r="J23" s="54"/>
      <c r="K23" s="54"/>
      <c r="L23" s="54"/>
    </row>
    <row r="24" spans="1:12" s="3" customFormat="1" ht="17.100000000000001" customHeight="1" x14ac:dyDescent="0.25">
      <c r="E24" s="54"/>
      <c r="F24" s="54"/>
      <c r="G24" s="54"/>
      <c r="H24" s="54"/>
      <c r="I24" s="54"/>
      <c r="J24" s="54"/>
      <c r="K24" s="54"/>
      <c r="L24" s="54"/>
    </row>
    <row r="25" spans="1:12" s="3" customFormat="1" ht="17.100000000000001" customHeight="1" x14ac:dyDescent="0.25">
      <c r="B25" s="188" t="s">
        <v>27</v>
      </c>
      <c r="C25" s="189"/>
      <c r="D25" s="190"/>
      <c r="E25" s="54"/>
      <c r="F25" s="54"/>
      <c r="G25" s="54"/>
      <c r="H25" s="54"/>
      <c r="I25" s="54"/>
      <c r="J25" s="54"/>
      <c r="K25" s="54"/>
      <c r="L25" s="54"/>
    </row>
    <row r="26" spans="1:12" s="3" customFormat="1" ht="17.100000000000001" customHeight="1" x14ac:dyDescent="0.25">
      <c r="B26" s="191"/>
      <c r="C26" s="192"/>
      <c r="D26" s="193"/>
      <c r="E26" s="54"/>
      <c r="F26" s="54"/>
      <c r="G26" s="54"/>
      <c r="H26" s="54"/>
      <c r="I26" s="54"/>
      <c r="J26" s="54"/>
      <c r="K26" s="54"/>
      <c r="L26" s="54"/>
    </row>
    <row r="27" spans="1:12" s="3" customFormat="1" ht="17.100000000000001" customHeight="1" x14ac:dyDescent="0.25">
      <c r="B27" s="191"/>
      <c r="C27" s="192"/>
      <c r="D27" s="193"/>
      <c r="E27" s="54"/>
      <c r="F27" s="54"/>
      <c r="G27" s="54"/>
      <c r="H27" s="54"/>
      <c r="I27" s="54"/>
      <c r="J27" s="54"/>
      <c r="K27" s="54"/>
      <c r="L27" s="54"/>
    </row>
    <row r="28" spans="1:12" s="3" customFormat="1" ht="17.100000000000001" customHeight="1" x14ac:dyDescent="0.25">
      <c r="B28" s="191"/>
      <c r="C28" s="192"/>
      <c r="D28" s="193"/>
      <c r="E28" s="54"/>
      <c r="F28" s="54"/>
      <c r="G28" s="54"/>
      <c r="H28" s="54"/>
      <c r="I28" s="54"/>
      <c r="J28" s="54"/>
      <c r="K28" s="54"/>
      <c r="L28" s="54"/>
    </row>
    <row r="29" spans="1:12" s="3" customFormat="1" ht="17.100000000000001" customHeight="1" x14ac:dyDescent="0.25">
      <c r="B29" s="191"/>
      <c r="C29" s="192"/>
      <c r="D29" s="193"/>
      <c r="E29" s="54"/>
      <c r="F29" s="54"/>
      <c r="G29" s="54"/>
      <c r="H29" s="54"/>
      <c r="I29" s="54"/>
      <c r="J29" s="54"/>
      <c r="K29" s="54"/>
      <c r="L29" s="54"/>
    </row>
    <row r="30" spans="1:12" s="3" customFormat="1" ht="17.100000000000001" customHeight="1" x14ac:dyDescent="0.25">
      <c r="B30" s="191"/>
      <c r="C30" s="192"/>
      <c r="D30" s="193"/>
      <c r="E30" s="54"/>
      <c r="F30" s="54"/>
      <c r="G30" s="54"/>
      <c r="H30" s="54"/>
      <c r="I30" s="54"/>
      <c r="J30" s="54"/>
      <c r="K30" s="54"/>
      <c r="L30" s="54"/>
    </row>
    <row r="31" spans="1:12" s="3" customFormat="1" ht="17.100000000000001" customHeight="1" x14ac:dyDescent="0.25">
      <c r="B31" s="191"/>
      <c r="C31" s="192"/>
      <c r="D31" s="193"/>
      <c r="E31" s="54"/>
      <c r="F31" s="54"/>
      <c r="G31" s="54"/>
      <c r="H31" s="54"/>
      <c r="I31" s="54"/>
      <c r="J31" s="54"/>
      <c r="K31" s="54"/>
      <c r="L31" s="54"/>
    </row>
    <row r="32" spans="1:12" s="3" customFormat="1" ht="17.100000000000001" customHeight="1" x14ac:dyDescent="0.25">
      <c r="B32" s="194"/>
      <c r="C32" s="195"/>
      <c r="D32" s="196"/>
      <c r="E32" s="54"/>
      <c r="F32" s="54"/>
      <c r="G32" s="54"/>
      <c r="H32" s="54"/>
      <c r="I32" s="54"/>
      <c r="J32" s="54"/>
      <c r="K32" s="54"/>
      <c r="L32" s="54"/>
    </row>
  </sheetData>
  <mergeCells count="27">
    <mergeCell ref="A22:A23"/>
    <mergeCell ref="B25:D32"/>
    <mergeCell ref="E16:F16"/>
    <mergeCell ref="C5:D5"/>
    <mergeCell ref="C6:D6"/>
    <mergeCell ref="F5:L5"/>
    <mergeCell ref="E7:L7"/>
    <mergeCell ref="E12:L12"/>
    <mergeCell ref="E21:F21"/>
    <mergeCell ref="E8:F8"/>
    <mergeCell ref="E9:F9"/>
    <mergeCell ref="E10:F10"/>
    <mergeCell ref="E17:F17"/>
    <mergeCell ref="E18:F18"/>
    <mergeCell ref="E19:F19"/>
    <mergeCell ref="E20:F20"/>
    <mergeCell ref="B1:D1"/>
    <mergeCell ref="B2:D2"/>
    <mergeCell ref="E1:L1"/>
    <mergeCell ref="E2:L2"/>
    <mergeCell ref="G4:L4"/>
    <mergeCell ref="B16:B17"/>
    <mergeCell ref="C16:C17"/>
    <mergeCell ref="D16:D17"/>
    <mergeCell ref="B18:B19"/>
    <mergeCell ref="C18:C19"/>
    <mergeCell ref="D18:D19"/>
  </mergeCells>
  <pageMargins left="0.43307086614173229" right="0.23622047244094488" top="0.39370078740157483" bottom="0.39370078740157483"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499984740745262"/>
  </sheetPr>
  <dimension ref="A1:L32"/>
  <sheetViews>
    <sheetView view="pageLayout" zoomScaleNormal="100" workbookViewId="0">
      <selection activeCell="G13" sqref="G13"/>
    </sheetView>
  </sheetViews>
  <sheetFormatPr baseColWidth="10" defaultRowHeight="15" x14ac:dyDescent="0.25"/>
  <cols>
    <col min="1" max="1" width="4.140625" bestFit="1" customWidth="1"/>
    <col min="2" max="2" width="40.42578125" customWidth="1"/>
    <col min="3" max="3" width="14.85546875" bestFit="1" customWidth="1"/>
    <col min="4" max="4" width="80.7109375" customWidth="1"/>
    <col min="5" max="5" width="13.28515625" style="54" bestFit="1" customWidth="1"/>
    <col min="6" max="6" width="11.140625" style="54" bestFit="1" customWidth="1"/>
    <col min="7" max="11" width="19.5703125" style="54" customWidth="1"/>
    <col min="12" max="12" width="17" customWidth="1"/>
  </cols>
  <sheetData>
    <row r="1" spans="1:12" s="3" customFormat="1" ht="17.100000000000001" customHeight="1" x14ac:dyDescent="0.25">
      <c r="B1" s="169" t="str">
        <f>Accueil!A7</f>
        <v>AO/Cefap</v>
      </c>
      <c r="C1" s="169"/>
      <c r="D1" s="169"/>
      <c r="E1" s="169" t="str">
        <f>Accueil!A7</f>
        <v>AO/Cefap</v>
      </c>
      <c r="F1" s="169"/>
      <c r="G1" s="169"/>
      <c r="H1" s="169"/>
      <c r="I1" s="169"/>
      <c r="J1" s="169"/>
      <c r="K1" s="169"/>
      <c r="L1" s="169"/>
    </row>
    <row r="2" spans="1:12" s="3" customFormat="1" ht="17.100000000000001" customHeight="1" x14ac:dyDescent="0.25">
      <c r="B2" s="170" t="s">
        <v>25</v>
      </c>
      <c r="C2" s="170"/>
      <c r="D2" s="170"/>
      <c r="E2" s="170" t="s">
        <v>29</v>
      </c>
      <c r="F2" s="170"/>
      <c r="G2" s="170"/>
      <c r="H2" s="170"/>
      <c r="I2" s="170"/>
      <c r="J2" s="170"/>
      <c r="K2" s="170"/>
      <c r="L2" s="170"/>
    </row>
    <row r="3" spans="1:12" s="3" customFormat="1" ht="17.100000000000001" customHeight="1" thickBot="1" x14ac:dyDescent="0.3">
      <c r="E3" s="54"/>
      <c r="F3" s="54"/>
      <c r="G3" s="54"/>
      <c r="H3" s="54"/>
      <c r="I3" s="54"/>
      <c r="J3" s="54"/>
      <c r="K3" s="54"/>
      <c r="L3" s="54"/>
    </row>
    <row r="4" spans="1:12" s="3" customFormat="1" ht="17.100000000000001" customHeight="1" thickBot="1" x14ac:dyDescent="0.3">
      <c r="A4" s="53"/>
      <c r="B4" s="4" t="str">
        <f>"MATERIEL N°" &amp;$A$4</f>
        <v>MATERIEL N°</v>
      </c>
      <c r="C4" s="5" t="s">
        <v>11</v>
      </c>
      <c r="D4" s="38"/>
      <c r="E4" s="63" t="str">
        <f>"MATERIEL N°" &amp;$A$4</f>
        <v>MATERIEL N°</v>
      </c>
      <c r="F4" s="55" t="s">
        <v>11</v>
      </c>
      <c r="G4" s="184"/>
      <c r="H4" s="201"/>
      <c r="I4" s="201"/>
      <c r="J4" s="201"/>
      <c r="K4" s="201"/>
      <c r="L4" s="185"/>
    </row>
    <row r="5" spans="1:12" s="3" customFormat="1" ht="17.100000000000001" customHeight="1" x14ac:dyDescent="0.25">
      <c r="B5" s="5" t="s">
        <v>0</v>
      </c>
      <c r="C5" s="171" t="s">
        <v>75</v>
      </c>
      <c r="D5" s="171"/>
      <c r="E5" s="62" t="s">
        <v>0</v>
      </c>
      <c r="F5" s="164" t="str">
        <f>C5</f>
        <v>IMPRIMANTE DEPARTEMANTALE A4 COULEUR</v>
      </c>
      <c r="G5" s="165"/>
      <c r="H5" s="165"/>
      <c r="I5" s="165"/>
      <c r="J5" s="165"/>
      <c r="K5" s="165"/>
      <c r="L5" s="165"/>
    </row>
    <row r="6" spans="1:12" s="3" customFormat="1" ht="17.100000000000001" customHeight="1" x14ac:dyDescent="0.25">
      <c r="B6" s="5" t="s">
        <v>1</v>
      </c>
      <c r="C6" s="186"/>
      <c r="D6" s="187"/>
      <c r="E6" s="56"/>
      <c r="F6" s="56"/>
      <c r="G6" s="56"/>
      <c r="H6" s="54"/>
      <c r="I6" s="54"/>
      <c r="J6" s="54"/>
      <c r="K6" s="54"/>
      <c r="L6" s="54"/>
    </row>
    <row r="7" spans="1:12" s="3" customFormat="1" ht="17.100000000000001" customHeight="1" x14ac:dyDescent="0.25">
      <c r="E7" s="181" t="s">
        <v>93</v>
      </c>
      <c r="F7" s="182"/>
      <c r="G7" s="182"/>
      <c r="H7" s="182"/>
      <c r="I7" s="182"/>
      <c r="J7" s="182"/>
      <c r="K7" s="182"/>
      <c r="L7" s="183"/>
    </row>
    <row r="8" spans="1:12" s="3" customFormat="1" ht="17.100000000000001" customHeight="1" x14ac:dyDescent="0.25">
      <c r="B8" s="14" t="s">
        <v>9</v>
      </c>
      <c r="C8" s="48" t="s">
        <v>7</v>
      </c>
      <c r="D8" s="48" t="s">
        <v>8</v>
      </c>
      <c r="E8" s="175" t="s">
        <v>32</v>
      </c>
      <c r="F8" s="176"/>
      <c r="G8" s="60" t="s">
        <v>170</v>
      </c>
      <c r="H8" s="60" t="str">
        <f>Accueil!$C$13</f>
        <v>Achat</v>
      </c>
      <c r="I8" s="60" t="e">
        <f>Accueil!#REF!</f>
        <v>#REF!</v>
      </c>
      <c r="J8" s="60" t="e">
        <f>Accueil!#REF!</f>
        <v>#REF!</v>
      </c>
      <c r="K8" s="60" t="e">
        <f>Accueil!#REF!</f>
        <v>#REF!</v>
      </c>
      <c r="L8" s="60" t="str">
        <f>Accueil!$D$13</f>
        <v>LOA 20 Trimestres</v>
      </c>
    </row>
    <row r="9" spans="1:12" s="3" customFormat="1" ht="17.100000000000001" customHeight="1" x14ac:dyDescent="0.25">
      <c r="B9" s="15" t="s">
        <v>3</v>
      </c>
      <c r="C9" s="38">
        <v>30</v>
      </c>
      <c r="D9" s="38"/>
      <c r="E9" s="161" t="str">
        <f>"Matériel n°" &amp;$A$4</f>
        <v>Matériel n°</v>
      </c>
      <c r="F9" s="163"/>
      <c r="G9" s="102"/>
      <c r="H9" s="99"/>
      <c r="I9" s="102"/>
      <c r="J9" s="102"/>
      <c r="K9" s="102"/>
      <c r="L9" s="102"/>
    </row>
    <row r="10" spans="1:12" s="3" customFormat="1" ht="17.100000000000001" customHeight="1" x14ac:dyDescent="0.25">
      <c r="B10" s="5" t="s">
        <v>18</v>
      </c>
      <c r="C10" s="38">
        <v>30</v>
      </c>
      <c r="D10" s="38"/>
      <c r="E10" s="161" t="s">
        <v>33</v>
      </c>
      <c r="F10" s="163"/>
      <c r="G10" s="102"/>
      <c r="H10" s="99"/>
      <c r="I10" s="102"/>
      <c r="J10" s="102"/>
      <c r="K10" s="102"/>
      <c r="L10" s="102"/>
    </row>
    <row r="11" spans="1:12" s="3" customFormat="1" ht="17.100000000000001" customHeight="1" x14ac:dyDescent="0.25">
      <c r="B11" s="5" t="s">
        <v>20</v>
      </c>
      <c r="C11" s="38">
        <v>512</v>
      </c>
      <c r="D11" s="38"/>
      <c r="E11" s="2"/>
      <c r="F11" s="2"/>
      <c r="G11" s="2"/>
      <c r="H11" s="2"/>
      <c r="I11" s="2"/>
      <c r="J11" s="2"/>
      <c r="K11" s="2"/>
      <c r="L11" s="2"/>
    </row>
    <row r="12" spans="1:12" s="3" customFormat="1" ht="17.100000000000001" customHeight="1" x14ac:dyDescent="0.25">
      <c r="B12" s="5" t="s">
        <v>74</v>
      </c>
      <c r="C12" s="38">
        <v>500</v>
      </c>
      <c r="D12" s="38"/>
      <c r="E12" s="174" t="s">
        <v>94</v>
      </c>
      <c r="F12" s="174"/>
      <c r="G12" s="174"/>
      <c r="H12" s="174"/>
      <c r="I12" s="174"/>
      <c r="J12" s="174"/>
      <c r="K12" s="174"/>
      <c r="L12" s="174"/>
    </row>
    <row r="13" spans="1:12" s="3" customFormat="1" ht="17.100000000000001" customHeight="1" x14ac:dyDescent="0.25">
      <c r="B13" s="5" t="s">
        <v>4</v>
      </c>
      <c r="C13" s="38">
        <v>50</v>
      </c>
      <c r="D13" s="38"/>
      <c r="E13" s="60" t="s">
        <v>34</v>
      </c>
      <c r="F13" s="60" t="s">
        <v>35</v>
      </c>
      <c r="G13" s="60" t="s">
        <v>170</v>
      </c>
      <c r="H13" s="60" t="str">
        <f>Accueil!$C$13</f>
        <v>Achat</v>
      </c>
      <c r="I13" s="60" t="e">
        <f>Accueil!#REF!</f>
        <v>#REF!</v>
      </c>
      <c r="J13" s="60" t="e">
        <f>Accueil!#REF!</f>
        <v>#REF!</v>
      </c>
      <c r="K13" s="60" t="e">
        <f>Accueil!#REF!</f>
        <v>#REF!</v>
      </c>
      <c r="L13" s="60" t="str">
        <f>Accueil!$D$13</f>
        <v>LOA 20 Trimestres</v>
      </c>
    </row>
    <row r="14" spans="1:12" s="3" customFormat="1" ht="17.100000000000001" customHeight="1" x14ac:dyDescent="0.25">
      <c r="B14" s="5" t="s">
        <v>5</v>
      </c>
      <c r="C14" s="38">
        <v>1050</v>
      </c>
      <c r="D14" s="38"/>
      <c r="E14" s="99" t="str">
        <f>"Matériel n°" &amp;$A$4</f>
        <v>Matériel n°</v>
      </c>
      <c r="F14" s="102">
        <f>C6</f>
        <v>0</v>
      </c>
      <c r="G14" s="102"/>
      <c r="H14" s="102"/>
      <c r="I14" s="102"/>
      <c r="J14" s="102"/>
      <c r="K14" s="102"/>
      <c r="L14" s="102"/>
    </row>
    <row r="15" spans="1:12" s="3" customFormat="1" ht="17.100000000000001" customHeight="1" x14ac:dyDescent="0.25">
      <c r="E15" s="99" t="s">
        <v>33</v>
      </c>
      <c r="F15" s="102"/>
      <c r="G15" s="102"/>
      <c r="H15" s="102"/>
      <c r="I15" s="102"/>
      <c r="J15" s="102"/>
      <c r="K15" s="102"/>
      <c r="L15" s="102"/>
    </row>
    <row r="16" spans="1:12" s="3" customFormat="1" ht="17.100000000000001" customHeight="1" x14ac:dyDescent="0.25">
      <c r="B16" s="14" t="s">
        <v>6</v>
      </c>
      <c r="C16" s="97" t="s">
        <v>12</v>
      </c>
      <c r="D16" s="97" t="s">
        <v>8</v>
      </c>
      <c r="E16" s="174" t="s">
        <v>37</v>
      </c>
      <c r="F16" s="174"/>
      <c r="G16" s="100"/>
      <c r="H16" s="58"/>
      <c r="I16" s="58"/>
      <c r="J16" s="58"/>
      <c r="K16" s="58"/>
      <c r="L16" s="58"/>
    </row>
    <row r="17" spans="1:12" s="3" customFormat="1" ht="17.100000000000001" customHeight="1" x14ac:dyDescent="0.25">
      <c r="B17" s="197" t="s">
        <v>98</v>
      </c>
      <c r="C17" s="199" t="s">
        <v>13</v>
      </c>
      <c r="D17" s="199"/>
      <c r="E17" s="174" t="str">
        <f>IF(Accueil!$C$12="Oui","SOMME DES LOYERS LOA 4 T","-")</f>
        <v>SOMME DES LOYERS LOA 4 T</v>
      </c>
      <c r="F17" s="174"/>
      <c r="G17" s="61"/>
      <c r="H17" s="102"/>
      <c r="I17" s="58"/>
      <c r="J17" s="58"/>
      <c r="K17" s="58"/>
      <c r="L17" s="58"/>
    </row>
    <row r="18" spans="1:12" s="3" customFormat="1" ht="17.100000000000001" customHeight="1" x14ac:dyDescent="0.25">
      <c r="B18" s="198"/>
      <c r="C18" s="200"/>
      <c r="D18" s="200"/>
      <c r="E18" s="174" t="e">
        <f>IF(Accueil!#REF!="Oui","SOMME DES LOYERS LOA 8 T","-")</f>
        <v>#REF!</v>
      </c>
      <c r="F18" s="174"/>
      <c r="G18" s="61"/>
      <c r="H18" s="58"/>
      <c r="I18" s="102"/>
      <c r="J18" s="58"/>
      <c r="K18" s="58"/>
      <c r="L18" s="58"/>
    </row>
    <row r="19" spans="1:12" s="3" customFormat="1" ht="17.100000000000001" customHeight="1" x14ac:dyDescent="0.25">
      <c r="B19" s="197" t="s">
        <v>153</v>
      </c>
      <c r="C19" s="199" t="s">
        <v>13</v>
      </c>
      <c r="D19" s="199"/>
      <c r="E19" s="174" t="e">
        <f>IF(Accueil!#REF!="Oui","SOMME DES LOYERS LOA 12 T","-")</f>
        <v>#REF!</v>
      </c>
      <c r="F19" s="174"/>
      <c r="G19" s="61"/>
      <c r="H19" s="58"/>
      <c r="I19" s="58"/>
      <c r="J19" s="102"/>
      <c r="K19" s="58"/>
      <c r="L19" s="58"/>
    </row>
    <row r="20" spans="1:12" s="3" customFormat="1" ht="17.100000000000001" customHeight="1" x14ac:dyDescent="0.25">
      <c r="B20" s="198"/>
      <c r="C20" s="200"/>
      <c r="D20" s="200"/>
      <c r="E20" s="174" t="e">
        <f>IF(Accueil!#REF!="Oui","SOMME DES LOYERS LOA 16 T","-")</f>
        <v>#REF!</v>
      </c>
      <c r="F20" s="174"/>
      <c r="G20" s="61"/>
      <c r="H20" s="58"/>
      <c r="I20" s="58"/>
      <c r="J20" s="58"/>
      <c r="K20" s="59"/>
      <c r="L20" s="58"/>
    </row>
    <row r="21" spans="1:12" s="3" customFormat="1" ht="17.100000000000001" customHeight="1" x14ac:dyDescent="0.25">
      <c r="E21" s="174" t="str">
        <f>IF(Accueil!$D$12="Oui","SOMME DES LOYERS LOA 20 T","-")</f>
        <v>SOMME DES LOYERS LOA 20 T</v>
      </c>
      <c r="F21" s="174"/>
      <c r="G21" s="61"/>
      <c r="H21" s="58"/>
      <c r="I21" s="58"/>
      <c r="J21" s="58"/>
      <c r="K21" s="58"/>
      <c r="L21" s="99"/>
    </row>
    <row r="22" spans="1:12" s="3" customFormat="1" ht="17.100000000000001" customHeight="1" x14ac:dyDescent="0.25">
      <c r="B22" s="14" t="s">
        <v>10</v>
      </c>
      <c r="C22" s="48" t="s">
        <v>7</v>
      </c>
      <c r="D22" s="48" t="s">
        <v>8</v>
      </c>
      <c r="E22" s="54"/>
      <c r="F22" s="54"/>
      <c r="G22" s="54"/>
      <c r="H22" s="54"/>
      <c r="I22" s="54"/>
      <c r="J22" s="54"/>
      <c r="K22" s="54"/>
      <c r="L22" s="54"/>
    </row>
    <row r="23" spans="1:12" s="3" customFormat="1" ht="17.100000000000001" customHeight="1" x14ac:dyDescent="0.25">
      <c r="A23" s="202" t="s">
        <v>14</v>
      </c>
      <c r="B23" s="15" t="s">
        <v>24</v>
      </c>
      <c r="C23" s="38">
        <v>500</v>
      </c>
      <c r="D23" s="38"/>
      <c r="E23" s="54"/>
      <c r="F23" s="54"/>
      <c r="G23" s="54"/>
      <c r="H23" s="54"/>
      <c r="I23" s="54"/>
      <c r="J23" s="54"/>
      <c r="K23" s="54"/>
      <c r="L23" s="54"/>
    </row>
    <row r="24" spans="1:12" s="3" customFormat="1" ht="17.100000000000001" customHeight="1" x14ac:dyDescent="0.25">
      <c r="A24" s="203"/>
      <c r="B24" s="11" t="s">
        <v>15</v>
      </c>
      <c r="C24" s="38">
        <v>500</v>
      </c>
      <c r="D24" s="38"/>
      <c r="E24" s="54"/>
      <c r="F24" s="54"/>
      <c r="G24" s="54"/>
      <c r="H24" s="54"/>
      <c r="I24" s="54"/>
      <c r="J24" s="54"/>
      <c r="K24" s="54"/>
      <c r="L24" s="54"/>
    </row>
    <row r="25" spans="1:12" s="3" customFormat="1" ht="17.100000000000001" customHeight="1" x14ac:dyDescent="0.25">
      <c r="E25" s="54"/>
      <c r="F25" s="54"/>
      <c r="G25" s="54"/>
      <c r="H25" s="54"/>
      <c r="I25" s="54"/>
      <c r="J25" s="54"/>
      <c r="K25" s="54"/>
      <c r="L25" s="54"/>
    </row>
    <row r="26" spans="1:12" s="3" customFormat="1" ht="17.100000000000001" customHeight="1" x14ac:dyDescent="0.25">
      <c r="B26" s="188" t="s">
        <v>27</v>
      </c>
      <c r="C26" s="189"/>
      <c r="D26" s="190"/>
      <c r="E26" s="54"/>
      <c r="F26" s="54"/>
      <c r="G26" s="54"/>
      <c r="H26" s="54"/>
      <c r="I26" s="54"/>
      <c r="J26" s="54"/>
      <c r="K26" s="54"/>
      <c r="L26" s="54"/>
    </row>
    <row r="27" spans="1:12" s="3" customFormat="1" ht="17.100000000000001" customHeight="1" x14ac:dyDescent="0.25">
      <c r="B27" s="191"/>
      <c r="C27" s="192"/>
      <c r="D27" s="193"/>
      <c r="E27" s="54"/>
      <c r="F27" s="54"/>
      <c r="G27" s="54"/>
      <c r="H27" s="54"/>
      <c r="I27" s="54"/>
      <c r="J27" s="54"/>
      <c r="K27" s="54"/>
      <c r="L27" s="54"/>
    </row>
    <row r="28" spans="1:12" s="3" customFormat="1" ht="17.100000000000001" customHeight="1" x14ac:dyDescent="0.25">
      <c r="B28" s="191"/>
      <c r="C28" s="192"/>
      <c r="D28" s="193"/>
      <c r="E28" s="54"/>
      <c r="F28" s="54"/>
      <c r="G28" s="54"/>
      <c r="H28" s="54"/>
      <c r="I28" s="54"/>
      <c r="J28" s="54"/>
      <c r="K28" s="54"/>
      <c r="L28" s="54"/>
    </row>
    <row r="29" spans="1:12" s="3" customFormat="1" ht="17.100000000000001" customHeight="1" x14ac:dyDescent="0.25">
      <c r="B29" s="191"/>
      <c r="C29" s="192"/>
      <c r="D29" s="193"/>
      <c r="E29" s="54"/>
      <c r="F29" s="54"/>
      <c r="G29" s="54"/>
      <c r="H29" s="54"/>
      <c r="I29" s="54"/>
      <c r="J29" s="54"/>
      <c r="K29" s="54"/>
      <c r="L29" s="54"/>
    </row>
    <row r="30" spans="1:12" s="3" customFormat="1" ht="17.100000000000001" customHeight="1" x14ac:dyDescent="0.25">
      <c r="B30" s="191"/>
      <c r="C30" s="192"/>
      <c r="D30" s="193"/>
      <c r="E30" s="54"/>
      <c r="F30" s="54"/>
      <c r="G30" s="54"/>
      <c r="H30" s="54"/>
      <c r="I30" s="54"/>
      <c r="J30" s="54"/>
      <c r="K30" s="54"/>
      <c r="L30" s="54"/>
    </row>
    <row r="31" spans="1:12" s="3" customFormat="1" ht="17.100000000000001" customHeight="1" x14ac:dyDescent="0.25">
      <c r="B31" s="191"/>
      <c r="C31" s="192"/>
      <c r="D31" s="193"/>
      <c r="E31" s="54"/>
      <c r="F31" s="54"/>
      <c r="G31" s="54"/>
      <c r="H31" s="54"/>
      <c r="I31" s="54"/>
      <c r="J31" s="54"/>
      <c r="K31" s="54"/>
      <c r="L31" s="54"/>
    </row>
    <row r="32" spans="1:12" s="3" customFormat="1" ht="17.100000000000001" customHeight="1" x14ac:dyDescent="0.25">
      <c r="B32" s="194"/>
      <c r="C32" s="195"/>
      <c r="D32" s="196"/>
      <c r="E32" s="54"/>
      <c r="F32" s="54"/>
      <c r="G32" s="54"/>
      <c r="H32" s="54"/>
      <c r="I32" s="54"/>
      <c r="J32" s="54"/>
      <c r="K32" s="54"/>
      <c r="L32" s="54"/>
    </row>
  </sheetData>
  <mergeCells count="27">
    <mergeCell ref="B17:B18"/>
    <mergeCell ref="C17:C18"/>
    <mergeCell ref="D17:D18"/>
    <mergeCell ref="B19:B20"/>
    <mergeCell ref="C19:C20"/>
    <mergeCell ref="D19:D20"/>
    <mergeCell ref="A23:A24"/>
    <mergeCell ref="B26:D32"/>
    <mergeCell ref="E16:F16"/>
    <mergeCell ref="C5:D5"/>
    <mergeCell ref="C6:D6"/>
    <mergeCell ref="F5:L5"/>
    <mergeCell ref="E7:L7"/>
    <mergeCell ref="E12:L12"/>
    <mergeCell ref="E21:F21"/>
    <mergeCell ref="E8:F8"/>
    <mergeCell ref="E9:F9"/>
    <mergeCell ref="E10:F10"/>
    <mergeCell ref="E17:F17"/>
    <mergeCell ref="E18:F18"/>
    <mergeCell ref="E19:F19"/>
    <mergeCell ref="E20:F20"/>
    <mergeCell ref="B1:D1"/>
    <mergeCell ref="B2:D2"/>
    <mergeCell ref="E1:L1"/>
    <mergeCell ref="E2:L2"/>
    <mergeCell ref="G4:L4"/>
  </mergeCells>
  <pageMargins left="0.43307086614173229" right="0.23622047244094488" top="0.39370078740157483" bottom="0.39370078740157483" header="0.31496062992125984" footer="0.31496062992125984"/>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499984740745262"/>
  </sheetPr>
  <dimension ref="A1:L32"/>
  <sheetViews>
    <sheetView view="pageLayout" zoomScaleNormal="100" workbookViewId="0">
      <selection activeCell="G13" sqref="G13"/>
    </sheetView>
  </sheetViews>
  <sheetFormatPr baseColWidth="10" defaultRowHeight="15" x14ac:dyDescent="0.25"/>
  <cols>
    <col min="1" max="1" width="4.140625" bestFit="1" customWidth="1"/>
    <col min="2" max="2" width="40.42578125" customWidth="1"/>
    <col min="3" max="3" width="14.85546875" bestFit="1" customWidth="1"/>
    <col min="4" max="4" width="80.7109375" customWidth="1"/>
    <col min="5" max="5" width="13.28515625" style="54" bestFit="1" customWidth="1"/>
    <col min="6" max="6" width="11.140625" style="54" bestFit="1" customWidth="1"/>
    <col min="7" max="11" width="19.5703125" style="54" customWidth="1"/>
    <col min="12" max="12" width="17.28515625" customWidth="1"/>
  </cols>
  <sheetData>
    <row r="1" spans="1:12" s="54" customFormat="1" ht="17.100000000000001" customHeight="1" x14ac:dyDescent="0.25">
      <c r="B1" s="169" t="str">
        <f>Accueil!A7</f>
        <v>AO/Cefap</v>
      </c>
      <c r="C1" s="169"/>
      <c r="D1" s="169"/>
      <c r="E1" s="169" t="str">
        <f>Accueil!A7</f>
        <v>AO/Cefap</v>
      </c>
      <c r="F1" s="169"/>
      <c r="G1" s="169"/>
      <c r="H1" s="169"/>
      <c r="I1" s="169"/>
      <c r="J1" s="169"/>
      <c r="K1" s="169"/>
      <c r="L1" s="169"/>
    </row>
    <row r="2" spans="1:12" s="54" customFormat="1" ht="17.100000000000001" customHeight="1" x14ac:dyDescent="0.25">
      <c r="B2" s="170" t="s">
        <v>25</v>
      </c>
      <c r="C2" s="170"/>
      <c r="D2" s="170"/>
      <c r="E2" s="170" t="s">
        <v>29</v>
      </c>
      <c r="F2" s="170"/>
      <c r="G2" s="170"/>
      <c r="H2" s="170"/>
      <c r="I2" s="170"/>
      <c r="J2" s="170"/>
      <c r="K2" s="170"/>
      <c r="L2" s="170"/>
    </row>
    <row r="3" spans="1:12" s="54" customFormat="1" ht="17.100000000000001" customHeight="1" thickBot="1" x14ac:dyDescent="0.3"/>
    <row r="4" spans="1:12" s="54" customFormat="1" ht="17.100000000000001" customHeight="1" thickBot="1" x14ac:dyDescent="0.3">
      <c r="A4" s="53"/>
      <c r="B4" s="4" t="str">
        <f>"MATERIEL N°" &amp;$A$4</f>
        <v>MATERIEL N°</v>
      </c>
      <c r="C4" s="55" t="s">
        <v>11</v>
      </c>
      <c r="D4" s="55"/>
      <c r="E4" s="63" t="str">
        <f>"MATERIEL N°" &amp;$A$4</f>
        <v>MATERIEL N°</v>
      </c>
      <c r="F4" s="55" t="s">
        <v>11</v>
      </c>
      <c r="G4" s="184"/>
      <c r="H4" s="201"/>
      <c r="I4" s="201"/>
      <c r="J4" s="201"/>
      <c r="K4" s="201"/>
      <c r="L4" s="185"/>
    </row>
    <row r="5" spans="1:12" s="54" customFormat="1" ht="17.100000000000001" customHeight="1" x14ac:dyDescent="0.25">
      <c r="B5" s="55" t="s">
        <v>0</v>
      </c>
      <c r="C5" s="171" t="s">
        <v>163</v>
      </c>
      <c r="D5" s="171"/>
      <c r="E5" s="62" t="s">
        <v>0</v>
      </c>
      <c r="F5" s="164" t="str">
        <f>C5</f>
        <v>IMPRIMANTE DEPARTEMENTALE A4 N&amp;B 40ppm</v>
      </c>
      <c r="G5" s="165"/>
      <c r="H5" s="165"/>
      <c r="I5" s="165"/>
      <c r="J5" s="165"/>
      <c r="K5" s="165"/>
      <c r="L5" s="165"/>
    </row>
    <row r="6" spans="1:12" s="54" customFormat="1" ht="17.100000000000001" customHeight="1" x14ac:dyDescent="0.25">
      <c r="B6" s="55" t="s">
        <v>1</v>
      </c>
      <c r="C6" s="186"/>
      <c r="D6" s="187"/>
      <c r="E6" s="56"/>
      <c r="F6" s="56"/>
      <c r="G6" s="56"/>
    </row>
    <row r="7" spans="1:12" s="54" customFormat="1" ht="17.100000000000001" customHeight="1" x14ac:dyDescent="0.25">
      <c r="E7" s="181" t="s">
        <v>93</v>
      </c>
      <c r="F7" s="182"/>
      <c r="G7" s="182"/>
      <c r="H7" s="182"/>
      <c r="I7" s="182"/>
      <c r="J7" s="182"/>
      <c r="K7" s="182"/>
      <c r="L7" s="183"/>
    </row>
    <row r="8" spans="1:12" s="54" customFormat="1" ht="17.100000000000001" customHeight="1" x14ac:dyDescent="0.25">
      <c r="B8" s="14" t="s">
        <v>9</v>
      </c>
      <c r="C8" s="119" t="s">
        <v>7</v>
      </c>
      <c r="D8" s="119" t="s">
        <v>8</v>
      </c>
      <c r="E8" s="175" t="s">
        <v>32</v>
      </c>
      <c r="F8" s="176"/>
      <c r="G8" s="60" t="s">
        <v>170</v>
      </c>
      <c r="H8" s="60" t="str">
        <f>Accueil!$C$13</f>
        <v>Achat</v>
      </c>
      <c r="I8" s="60" t="e">
        <f>Accueil!#REF!</f>
        <v>#REF!</v>
      </c>
      <c r="J8" s="60" t="e">
        <f>Accueil!#REF!</f>
        <v>#REF!</v>
      </c>
      <c r="K8" s="60" t="e">
        <f>Accueil!#REF!</f>
        <v>#REF!</v>
      </c>
      <c r="L8" s="60" t="str">
        <f>Accueil!$D$13</f>
        <v>LOA 20 Trimestres</v>
      </c>
    </row>
    <row r="9" spans="1:12" s="54" customFormat="1" ht="17.100000000000001" customHeight="1" x14ac:dyDescent="0.25">
      <c r="B9" s="55" t="s">
        <v>3</v>
      </c>
      <c r="C9" s="118">
        <v>40</v>
      </c>
      <c r="D9" s="118"/>
      <c r="E9" s="161" t="str">
        <f>"Matériel n°" &amp;$A$4</f>
        <v>Matériel n°</v>
      </c>
      <c r="F9" s="163"/>
      <c r="G9" s="118"/>
      <c r="H9" s="116"/>
      <c r="I9" s="118"/>
      <c r="J9" s="118"/>
      <c r="K9" s="118"/>
      <c r="L9" s="118"/>
    </row>
    <row r="10" spans="1:12" s="54" customFormat="1" ht="17.100000000000001" customHeight="1" x14ac:dyDescent="0.25">
      <c r="B10" s="55" t="s">
        <v>20</v>
      </c>
      <c r="C10" s="118">
        <v>512</v>
      </c>
      <c r="D10" s="118"/>
      <c r="E10" s="161" t="s">
        <v>33</v>
      </c>
      <c r="F10" s="163"/>
      <c r="G10" s="118"/>
      <c r="H10" s="116"/>
      <c r="I10" s="118"/>
      <c r="J10" s="118"/>
      <c r="K10" s="118"/>
      <c r="L10" s="118"/>
    </row>
    <row r="11" spans="1:12" s="54" customFormat="1" ht="17.100000000000001" customHeight="1" x14ac:dyDescent="0.25">
      <c r="B11" s="55" t="s">
        <v>74</v>
      </c>
      <c r="C11" s="118">
        <v>500</v>
      </c>
      <c r="D11" s="118"/>
      <c r="E11" s="2"/>
      <c r="F11" s="2"/>
      <c r="G11" s="2"/>
      <c r="H11" s="2"/>
      <c r="I11" s="2"/>
      <c r="J11" s="2"/>
      <c r="K11" s="2"/>
      <c r="L11" s="2"/>
    </row>
    <row r="12" spans="1:12" s="54" customFormat="1" ht="17.100000000000001" customHeight="1" x14ac:dyDescent="0.25">
      <c r="B12" s="55" t="s">
        <v>4</v>
      </c>
      <c r="C12" s="118">
        <v>50</v>
      </c>
      <c r="D12" s="118"/>
      <c r="E12" s="174" t="s">
        <v>94</v>
      </c>
      <c r="F12" s="174"/>
      <c r="G12" s="174"/>
      <c r="H12" s="174"/>
      <c r="I12" s="174"/>
      <c r="J12" s="174"/>
      <c r="K12" s="174"/>
      <c r="L12" s="174"/>
    </row>
    <row r="13" spans="1:12" s="54" customFormat="1" ht="17.100000000000001" customHeight="1" x14ac:dyDescent="0.25">
      <c r="B13" s="55" t="s">
        <v>5</v>
      </c>
      <c r="C13" s="118">
        <v>1050</v>
      </c>
      <c r="D13" s="118"/>
      <c r="E13" s="60" t="s">
        <v>34</v>
      </c>
      <c r="F13" s="60" t="s">
        <v>35</v>
      </c>
      <c r="G13" s="60" t="s">
        <v>170</v>
      </c>
      <c r="H13" s="60" t="str">
        <f>Accueil!$C$13</f>
        <v>Achat</v>
      </c>
      <c r="I13" s="60" t="e">
        <f>Accueil!#REF!</f>
        <v>#REF!</v>
      </c>
      <c r="J13" s="60" t="e">
        <f>Accueil!#REF!</f>
        <v>#REF!</v>
      </c>
      <c r="K13" s="60" t="e">
        <f>Accueil!#REF!</f>
        <v>#REF!</v>
      </c>
      <c r="L13" s="60" t="str">
        <f>Accueil!$D$13</f>
        <v>LOA 20 Trimestres</v>
      </c>
    </row>
    <row r="14" spans="1:12" s="54" customFormat="1" ht="17.100000000000001" customHeight="1" x14ac:dyDescent="0.25">
      <c r="E14" s="116" t="str">
        <f>"Matériel n°" &amp;$A$4</f>
        <v>Matériel n°</v>
      </c>
      <c r="F14" s="118">
        <f>C6</f>
        <v>0</v>
      </c>
      <c r="G14" s="118"/>
      <c r="H14" s="118"/>
      <c r="I14" s="118"/>
      <c r="J14" s="118"/>
      <c r="K14" s="118"/>
      <c r="L14" s="118"/>
    </row>
    <row r="15" spans="1:12" s="54" customFormat="1" ht="17.100000000000001" customHeight="1" x14ac:dyDescent="0.25">
      <c r="B15" s="14" t="s">
        <v>6</v>
      </c>
      <c r="C15" s="119" t="s">
        <v>12</v>
      </c>
      <c r="D15" s="119" t="s">
        <v>8</v>
      </c>
      <c r="E15" s="116" t="s">
        <v>33</v>
      </c>
      <c r="F15" s="118"/>
      <c r="G15" s="118"/>
      <c r="H15" s="118"/>
      <c r="I15" s="118"/>
      <c r="J15" s="118"/>
      <c r="K15" s="118"/>
      <c r="L15" s="118"/>
    </row>
    <row r="16" spans="1:12" s="54" customFormat="1" ht="17.100000000000001" customHeight="1" x14ac:dyDescent="0.25">
      <c r="B16" s="197" t="s">
        <v>98</v>
      </c>
      <c r="C16" s="199" t="s">
        <v>13</v>
      </c>
      <c r="D16" s="199"/>
      <c r="E16" s="174" t="s">
        <v>37</v>
      </c>
      <c r="F16" s="174"/>
      <c r="G16" s="117"/>
      <c r="H16" s="58"/>
      <c r="I16" s="58"/>
      <c r="J16" s="58"/>
      <c r="K16" s="58"/>
      <c r="L16" s="58"/>
    </row>
    <row r="17" spans="1:12" s="54" customFormat="1" ht="17.100000000000001" customHeight="1" x14ac:dyDescent="0.25">
      <c r="B17" s="198"/>
      <c r="C17" s="200"/>
      <c r="D17" s="200"/>
      <c r="E17" s="174" t="str">
        <f>IF(Accueil!$C$12="Oui","SOMME DES LOYERS LOA 4 T","-")</f>
        <v>SOMME DES LOYERS LOA 4 T</v>
      </c>
      <c r="F17" s="174"/>
      <c r="G17" s="61"/>
      <c r="H17" s="118"/>
      <c r="I17" s="58"/>
      <c r="J17" s="58"/>
      <c r="K17" s="58"/>
      <c r="L17" s="58"/>
    </row>
    <row r="18" spans="1:12" s="54" customFormat="1" ht="17.100000000000001" customHeight="1" x14ac:dyDescent="0.25">
      <c r="B18" s="197" t="s">
        <v>153</v>
      </c>
      <c r="C18" s="199" t="s">
        <v>13</v>
      </c>
      <c r="D18" s="199"/>
      <c r="E18" s="174" t="e">
        <f>IF(Accueil!#REF!="Oui","SOMME DES LOYERS LOA 8 T","-")</f>
        <v>#REF!</v>
      </c>
      <c r="F18" s="174"/>
      <c r="G18" s="61"/>
      <c r="H18" s="58"/>
      <c r="I18" s="118"/>
      <c r="J18" s="58"/>
      <c r="K18" s="58"/>
      <c r="L18" s="58"/>
    </row>
    <row r="19" spans="1:12" s="54" customFormat="1" ht="17.100000000000001" customHeight="1" x14ac:dyDescent="0.25">
      <c r="B19" s="198"/>
      <c r="C19" s="200"/>
      <c r="D19" s="200"/>
      <c r="E19" s="174" t="e">
        <f>IF(Accueil!#REF!="Oui","SOMME DES LOYERS LOA 12 T","-")</f>
        <v>#REF!</v>
      </c>
      <c r="F19" s="174"/>
      <c r="G19" s="61"/>
      <c r="H19" s="58"/>
      <c r="I19" s="58"/>
      <c r="J19" s="118"/>
      <c r="K19" s="58"/>
      <c r="L19" s="58"/>
    </row>
    <row r="20" spans="1:12" s="54" customFormat="1" ht="17.100000000000001" customHeight="1" x14ac:dyDescent="0.25">
      <c r="E20" s="174" t="e">
        <f>IF(Accueil!#REF!="Oui","SOMME DES LOYERS LOA 16 T","-")</f>
        <v>#REF!</v>
      </c>
      <c r="F20" s="174"/>
      <c r="G20" s="61"/>
      <c r="H20" s="58"/>
      <c r="I20" s="58"/>
      <c r="J20" s="58"/>
      <c r="K20" s="59"/>
      <c r="L20" s="58"/>
    </row>
    <row r="21" spans="1:12" s="54" customFormat="1" ht="17.100000000000001" customHeight="1" x14ac:dyDescent="0.25">
      <c r="B21" s="14" t="s">
        <v>10</v>
      </c>
      <c r="C21" s="119" t="s">
        <v>7</v>
      </c>
      <c r="D21" s="119" t="s">
        <v>8</v>
      </c>
      <c r="E21" s="174" t="str">
        <f>IF(Accueil!$D$12="Oui","SOMME DES LOYERS LOA 20 T","-")</f>
        <v>SOMME DES LOYERS LOA 20 T</v>
      </c>
      <c r="F21" s="174"/>
      <c r="G21" s="61"/>
      <c r="H21" s="58"/>
      <c r="I21" s="58"/>
      <c r="J21" s="58"/>
      <c r="K21" s="58"/>
      <c r="L21" s="116"/>
    </row>
    <row r="22" spans="1:12" s="54" customFormat="1" ht="17.100000000000001" customHeight="1" x14ac:dyDescent="0.25">
      <c r="A22" s="202" t="s">
        <v>14</v>
      </c>
      <c r="B22" s="55" t="s">
        <v>24</v>
      </c>
      <c r="C22" s="118">
        <v>500</v>
      </c>
      <c r="D22" s="118"/>
    </row>
    <row r="23" spans="1:12" s="54" customFormat="1" ht="17.100000000000001" customHeight="1" x14ac:dyDescent="0.25">
      <c r="A23" s="203"/>
      <c r="B23" s="57" t="s">
        <v>15</v>
      </c>
      <c r="C23" s="118">
        <v>500</v>
      </c>
      <c r="D23" s="118"/>
    </row>
    <row r="24" spans="1:12" s="54" customFormat="1" ht="17.100000000000001" customHeight="1" x14ac:dyDescent="0.25"/>
    <row r="25" spans="1:12" s="54" customFormat="1" ht="17.100000000000001" customHeight="1" x14ac:dyDescent="0.25">
      <c r="B25" s="188" t="s">
        <v>27</v>
      </c>
      <c r="C25" s="189"/>
      <c r="D25" s="190"/>
    </row>
    <row r="26" spans="1:12" s="54" customFormat="1" ht="17.100000000000001" customHeight="1" x14ac:dyDescent="0.25">
      <c r="B26" s="191"/>
      <c r="C26" s="192"/>
      <c r="D26" s="193"/>
    </row>
    <row r="27" spans="1:12" s="54" customFormat="1" ht="17.100000000000001" customHeight="1" x14ac:dyDescent="0.25">
      <c r="B27" s="191"/>
      <c r="C27" s="192"/>
      <c r="D27" s="193"/>
    </row>
    <row r="28" spans="1:12" s="54" customFormat="1" ht="17.100000000000001" customHeight="1" x14ac:dyDescent="0.25">
      <c r="B28" s="191"/>
      <c r="C28" s="192"/>
      <c r="D28" s="193"/>
    </row>
    <row r="29" spans="1:12" s="54" customFormat="1" ht="17.100000000000001" customHeight="1" x14ac:dyDescent="0.25">
      <c r="B29" s="191"/>
      <c r="C29" s="192"/>
      <c r="D29" s="193"/>
    </row>
    <row r="30" spans="1:12" s="54" customFormat="1" ht="17.100000000000001" customHeight="1" x14ac:dyDescent="0.25">
      <c r="B30" s="191"/>
      <c r="C30" s="192"/>
      <c r="D30" s="193"/>
    </row>
    <row r="31" spans="1:12" s="54" customFormat="1" ht="17.100000000000001" customHeight="1" x14ac:dyDescent="0.25">
      <c r="B31" s="191"/>
      <c r="C31" s="192"/>
      <c r="D31" s="193"/>
    </row>
    <row r="32" spans="1:12" s="54" customFormat="1" ht="17.100000000000001" customHeight="1" x14ac:dyDescent="0.25">
      <c r="B32" s="194"/>
      <c r="C32" s="195"/>
      <c r="D32" s="196"/>
    </row>
  </sheetData>
  <mergeCells count="27">
    <mergeCell ref="E20:F20"/>
    <mergeCell ref="E21:F21"/>
    <mergeCell ref="A22:A23"/>
    <mergeCell ref="B25:D32"/>
    <mergeCell ref="B16:B17"/>
    <mergeCell ref="C16:C17"/>
    <mergeCell ref="D16:D17"/>
    <mergeCell ref="E16:F16"/>
    <mergeCell ref="E17:F17"/>
    <mergeCell ref="B18:B19"/>
    <mergeCell ref="C18:C19"/>
    <mergeCell ref="D18:D19"/>
    <mergeCell ref="E18:F18"/>
    <mergeCell ref="E19:F19"/>
    <mergeCell ref="E12:L12"/>
    <mergeCell ref="B1:D1"/>
    <mergeCell ref="E1:L1"/>
    <mergeCell ref="B2:D2"/>
    <mergeCell ref="E2:L2"/>
    <mergeCell ref="G4:L4"/>
    <mergeCell ref="C5:D5"/>
    <mergeCell ref="F5:L5"/>
    <mergeCell ref="C6:D6"/>
    <mergeCell ref="E7:L7"/>
    <mergeCell ref="E8:F8"/>
    <mergeCell ref="E9:F9"/>
    <mergeCell ref="E10:F10"/>
  </mergeCells>
  <pageMargins left="0.43307086614173229" right="0.23622047244094488" top="0.39370078740157483" bottom="0.39370078740157483" header="0.31496062992125984" footer="0.31496062992125984"/>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499984740745262"/>
  </sheetPr>
  <dimension ref="A1:H30"/>
  <sheetViews>
    <sheetView view="pageLayout" zoomScaleNormal="100" workbookViewId="0">
      <selection activeCell="E27" sqref="E27"/>
    </sheetView>
  </sheetViews>
  <sheetFormatPr baseColWidth="10" defaultColWidth="11.42578125" defaultRowHeight="15" x14ac:dyDescent="0.25"/>
  <cols>
    <col min="1" max="1" width="4.140625" bestFit="1" customWidth="1"/>
    <col min="2" max="2" width="40.42578125" customWidth="1"/>
    <col min="3" max="3" width="14.85546875" bestFit="1" customWidth="1"/>
    <col min="4" max="4" width="80.7109375" customWidth="1"/>
    <col min="5" max="5" width="13.28515625" style="54" bestFit="1" customWidth="1"/>
    <col min="6" max="6" width="11.140625" style="54" bestFit="1" customWidth="1"/>
    <col min="7" max="7" width="50.140625" style="54" customWidth="1"/>
    <col min="8" max="8" width="50.140625" customWidth="1"/>
  </cols>
  <sheetData>
    <row r="1" spans="1:8" s="3" customFormat="1" ht="17.100000000000001" customHeight="1" x14ac:dyDescent="0.25">
      <c r="B1" s="169" t="str">
        <f>Accueil!A7</f>
        <v>AO/Cefap</v>
      </c>
      <c r="C1" s="169"/>
      <c r="D1" s="169"/>
      <c r="E1" s="169" t="str">
        <f>Accueil!A7</f>
        <v>AO/Cefap</v>
      </c>
      <c r="F1" s="169"/>
      <c r="G1" s="169"/>
      <c r="H1" s="169"/>
    </row>
    <row r="2" spans="1:8" s="3" customFormat="1" ht="17.100000000000001" customHeight="1" x14ac:dyDescent="0.25">
      <c r="B2" s="170" t="s">
        <v>25</v>
      </c>
      <c r="C2" s="170"/>
      <c r="D2" s="170"/>
      <c r="E2" s="170" t="s">
        <v>29</v>
      </c>
      <c r="F2" s="170"/>
      <c r="G2" s="170"/>
      <c r="H2" s="170"/>
    </row>
    <row r="3" spans="1:8" s="3" customFormat="1" ht="17.100000000000001" customHeight="1" thickBot="1" x14ac:dyDescent="0.3">
      <c r="E3" s="54"/>
      <c r="F3" s="54"/>
      <c r="G3" s="54"/>
      <c r="H3" s="54"/>
    </row>
    <row r="4" spans="1:8" s="3" customFormat="1" ht="17.100000000000001" customHeight="1" thickBot="1" x14ac:dyDescent="0.3">
      <c r="A4" s="53">
        <v>2</v>
      </c>
      <c r="B4" s="4" t="str">
        <f>"MATERIEL N°" &amp;$A$4</f>
        <v>MATERIEL N°2</v>
      </c>
      <c r="C4" s="5" t="s">
        <v>11</v>
      </c>
      <c r="D4" s="5"/>
      <c r="E4" s="63" t="str">
        <f>"MATERIEL N°" &amp;$A$4</f>
        <v>MATERIEL N°2</v>
      </c>
      <c r="F4" s="55" t="s">
        <v>11</v>
      </c>
      <c r="G4" s="184"/>
      <c r="H4" s="185"/>
    </row>
    <row r="5" spans="1:8" s="3" customFormat="1" ht="17.100000000000001" customHeight="1" x14ac:dyDescent="0.25">
      <c r="B5" s="5" t="s">
        <v>0</v>
      </c>
      <c r="C5" s="171" t="s">
        <v>76</v>
      </c>
      <c r="D5" s="171"/>
      <c r="E5" s="62" t="s">
        <v>0</v>
      </c>
      <c r="F5" s="164" t="str">
        <f>C5</f>
        <v>MFP LOCAL A4 N&amp;B</v>
      </c>
      <c r="G5" s="165"/>
      <c r="H5" s="165"/>
    </row>
    <row r="6" spans="1:8" s="3" customFormat="1" ht="17.100000000000001" customHeight="1" x14ac:dyDescent="0.25">
      <c r="B6" s="5" t="s">
        <v>1</v>
      </c>
      <c r="C6" s="186">
        <v>2</v>
      </c>
      <c r="D6" s="187"/>
      <c r="E6" s="56"/>
      <c r="F6" s="56"/>
      <c r="G6" s="56"/>
      <c r="H6" s="54"/>
    </row>
    <row r="7" spans="1:8" s="3" customFormat="1" ht="17.100000000000001" customHeight="1" x14ac:dyDescent="0.25">
      <c r="E7" s="181" t="s">
        <v>93</v>
      </c>
      <c r="F7" s="182"/>
      <c r="G7" s="182"/>
      <c r="H7" s="183"/>
    </row>
    <row r="8" spans="1:8" s="3" customFormat="1" ht="17.100000000000001" customHeight="1" x14ac:dyDescent="0.25">
      <c r="B8" s="14" t="s">
        <v>9</v>
      </c>
      <c r="C8" s="48" t="s">
        <v>7</v>
      </c>
      <c r="D8" s="48" t="s">
        <v>8</v>
      </c>
      <c r="E8" s="175" t="s">
        <v>32</v>
      </c>
      <c r="F8" s="176"/>
      <c r="G8" s="60" t="s">
        <v>170</v>
      </c>
      <c r="H8" s="60" t="str">
        <f>Accueil!$D$13</f>
        <v>LOA 20 Trimestres</v>
      </c>
    </row>
    <row r="9" spans="1:8" s="3" customFormat="1" ht="17.100000000000001" customHeight="1" x14ac:dyDescent="0.25">
      <c r="B9" s="15" t="s">
        <v>3</v>
      </c>
      <c r="C9" s="123" t="s">
        <v>187</v>
      </c>
      <c r="D9" s="38"/>
      <c r="E9" s="161" t="str">
        <f>"Matériel n°" &amp;$A$4</f>
        <v>Matériel n°2</v>
      </c>
      <c r="F9" s="163"/>
      <c r="G9" s="102"/>
      <c r="H9" s="102"/>
    </row>
    <row r="10" spans="1:8" s="3" customFormat="1" ht="17.100000000000001" customHeight="1" x14ac:dyDescent="0.25">
      <c r="B10" s="5" t="s">
        <v>21</v>
      </c>
      <c r="C10" s="38">
        <v>20</v>
      </c>
      <c r="D10" s="38"/>
      <c r="E10" s="105"/>
      <c r="F10" s="105"/>
      <c r="G10" s="105"/>
      <c r="H10" s="105"/>
    </row>
    <row r="11" spans="1:8" s="3" customFormat="1" ht="17.100000000000001" customHeight="1" x14ac:dyDescent="0.25">
      <c r="B11" s="5" t="s">
        <v>20</v>
      </c>
      <c r="C11" s="38">
        <v>512</v>
      </c>
      <c r="D11" s="37"/>
      <c r="E11" s="174" t="s">
        <v>94</v>
      </c>
      <c r="F11" s="174"/>
      <c r="G11" s="174"/>
      <c r="H11" s="174"/>
    </row>
    <row r="12" spans="1:8" s="3" customFormat="1" ht="17.100000000000001" customHeight="1" x14ac:dyDescent="0.25">
      <c r="B12" s="5" t="s">
        <v>24</v>
      </c>
      <c r="C12" s="38">
        <v>500</v>
      </c>
      <c r="D12" s="38"/>
      <c r="E12" s="60" t="s">
        <v>34</v>
      </c>
      <c r="F12" s="60" t="s">
        <v>35</v>
      </c>
      <c r="G12" s="60" t="s">
        <v>170</v>
      </c>
      <c r="H12" s="60" t="str">
        <f>Accueil!$D$13</f>
        <v>LOA 20 Trimestres</v>
      </c>
    </row>
    <row r="13" spans="1:8" s="3" customFormat="1" ht="17.100000000000001" customHeight="1" x14ac:dyDescent="0.25">
      <c r="B13" s="5" t="s">
        <v>4</v>
      </c>
      <c r="C13" s="38">
        <v>50</v>
      </c>
      <c r="D13" s="38"/>
      <c r="E13" s="99" t="str">
        <f>"Matériel n°" &amp;$A$4</f>
        <v>Matériel n°2</v>
      </c>
      <c r="F13" s="102">
        <f>C6</f>
        <v>2</v>
      </c>
      <c r="G13" s="102"/>
      <c r="H13" s="102"/>
    </row>
    <row r="14" spans="1:8" s="3" customFormat="1" ht="17.100000000000001" customHeight="1" x14ac:dyDescent="0.25">
      <c r="B14" s="5" t="s">
        <v>5</v>
      </c>
      <c r="C14" s="38">
        <v>550</v>
      </c>
      <c r="D14" s="38"/>
      <c r="E14" s="177" t="s">
        <v>37</v>
      </c>
      <c r="F14" s="178"/>
      <c r="G14" s="100"/>
      <c r="H14" s="58"/>
    </row>
    <row r="15" spans="1:8" s="3" customFormat="1" ht="17.100000000000001" customHeight="1" x14ac:dyDescent="0.25">
      <c r="E15" s="179"/>
      <c r="F15" s="180"/>
      <c r="G15" s="61"/>
      <c r="H15" s="99"/>
    </row>
    <row r="16" spans="1:8" s="3" customFormat="1" ht="17.100000000000001" customHeight="1" x14ac:dyDescent="0.25">
      <c r="B16" s="14" t="s">
        <v>6</v>
      </c>
      <c r="C16" s="97" t="s">
        <v>12</v>
      </c>
      <c r="D16" s="97" t="s">
        <v>8</v>
      </c>
      <c r="E16" s="54"/>
      <c r="F16" s="54"/>
      <c r="G16" s="54"/>
      <c r="H16" s="54"/>
    </row>
    <row r="17" spans="1:8" s="3" customFormat="1" ht="17.100000000000001" customHeight="1" x14ac:dyDescent="0.25">
      <c r="B17" s="197" t="s">
        <v>98</v>
      </c>
      <c r="C17" s="199" t="s">
        <v>13</v>
      </c>
      <c r="D17" s="199"/>
      <c r="E17" s="54"/>
      <c r="F17" s="54"/>
      <c r="G17" s="54"/>
      <c r="H17" s="54"/>
    </row>
    <row r="18" spans="1:8" s="3" customFormat="1" ht="17.100000000000001" customHeight="1" x14ac:dyDescent="0.25">
      <c r="B18" s="198"/>
      <c r="C18" s="200"/>
      <c r="D18" s="200"/>
      <c r="E18" s="54"/>
      <c r="F18" s="54"/>
      <c r="G18" s="54"/>
      <c r="H18" s="54"/>
    </row>
    <row r="19" spans="1:8" s="3" customFormat="1" ht="17.100000000000001" customHeight="1" x14ac:dyDescent="0.25">
      <c r="B19" s="197" t="s">
        <v>153</v>
      </c>
      <c r="C19" s="199" t="s">
        <v>13</v>
      </c>
      <c r="D19" s="199"/>
      <c r="E19" s="54"/>
      <c r="F19" s="54"/>
      <c r="G19" s="54"/>
      <c r="H19" s="54"/>
    </row>
    <row r="20" spans="1:8" s="3" customFormat="1" ht="17.100000000000001" customHeight="1" x14ac:dyDescent="0.25">
      <c r="B20" s="198"/>
      <c r="C20" s="200"/>
      <c r="D20" s="200"/>
      <c r="E20" s="54"/>
      <c r="F20" s="54"/>
      <c r="G20" s="54"/>
      <c r="H20" s="54"/>
    </row>
    <row r="21" spans="1:8" s="3" customFormat="1" ht="17.100000000000001" customHeight="1" x14ac:dyDescent="0.25">
      <c r="E21" s="54"/>
      <c r="F21" s="54"/>
      <c r="G21" s="54"/>
      <c r="H21" s="54"/>
    </row>
    <row r="22" spans="1:8" s="3" customFormat="1" ht="17.100000000000001" customHeight="1" x14ac:dyDescent="0.25">
      <c r="C22" s="2"/>
      <c r="D22" s="2"/>
      <c r="E22" s="54"/>
      <c r="F22" s="54"/>
      <c r="G22" s="54"/>
      <c r="H22" s="54"/>
    </row>
    <row r="23" spans="1:8" s="3" customFormat="1" ht="17.100000000000001" customHeight="1" x14ac:dyDescent="0.25">
      <c r="B23" s="188" t="s">
        <v>195</v>
      </c>
      <c r="C23" s="189"/>
      <c r="D23" s="190"/>
      <c r="E23" s="54"/>
      <c r="F23" s="54"/>
      <c r="G23" s="54"/>
      <c r="H23"/>
    </row>
    <row r="24" spans="1:8" s="3" customFormat="1" ht="17.100000000000001" customHeight="1" x14ac:dyDescent="0.25">
      <c r="B24" s="191"/>
      <c r="C24" s="192"/>
      <c r="D24" s="193"/>
      <c r="E24" s="54"/>
      <c r="F24" s="54"/>
      <c r="G24" s="54"/>
      <c r="H24"/>
    </row>
    <row r="25" spans="1:8" s="3" customFormat="1" ht="17.100000000000001" customHeight="1" x14ac:dyDescent="0.25">
      <c r="B25" s="191"/>
      <c r="C25" s="192"/>
      <c r="D25" s="193"/>
      <c r="E25" s="54"/>
      <c r="F25" s="54"/>
      <c r="G25" s="54"/>
      <c r="H25"/>
    </row>
    <row r="26" spans="1:8" s="3" customFormat="1" ht="17.100000000000001" customHeight="1" x14ac:dyDescent="0.25">
      <c r="B26" s="191"/>
      <c r="C26" s="192"/>
      <c r="D26" s="193"/>
      <c r="E26" s="54"/>
      <c r="F26" s="54"/>
      <c r="G26" s="54"/>
      <c r="H26"/>
    </row>
    <row r="27" spans="1:8" s="3" customFormat="1" ht="17.100000000000001" customHeight="1" x14ac:dyDescent="0.25">
      <c r="B27" s="194"/>
      <c r="C27" s="195"/>
      <c r="D27" s="196"/>
      <c r="E27" s="54"/>
      <c r="F27" s="54"/>
      <c r="G27" s="54"/>
      <c r="H27"/>
    </row>
    <row r="28" spans="1:8" s="3" customFormat="1" ht="17.100000000000001" customHeight="1" x14ac:dyDescent="0.25">
      <c r="A28"/>
      <c r="B28"/>
      <c r="C28"/>
      <c r="D28"/>
      <c r="E28" s="54"/>
      <c r="F28" s="54"/>
      <c r="G28" s="54"/>
      <c r="H28"/>
    </row>
    <row r="29" spans="1:8" s="3" customFormat="1" ht="17.100000000000001" customHeight="1" x14ac:dyDescent="0.25">
      <c r="A29"/>
      <c r="B29"/>
      <c r="C29"/>
      <c r="D29"/>
      <c r="E29" s="54"/>
      <c r="F29" s="54"/>
      <c r="G29" s="54"/>
      <c r="H29"/>
    </row>
    <row r="30" spans="1:8" s="3" customFormat="1" ht="17.100000000000001" customHeight="1" x14ac:dyDescent="0.25">
      <c r="A30"/>
      <c r="B30"/>
      <c r="C30"/>
      <c r="D30"/>
      <c r="E30" s="54"/>
      <c r="F30" s="54"/>
      <c r="G30" s="54"/>
      <c r="H30"/>
    </row>
  </sheetData>
  <mergeCells count="20">
    <mergeCell ref="B23:D27"/>
    <mergeCell ref="C5:D5"/>
    <mergeCell ref="C6:D6"/>
    <mergeCell ref="B1:D1"/>
    <mergeCell ref="B2:D2"/>
    <mergeCell ref="D17:D18"/>
    <mergeCell ref="B19:B20"/>
    <mergeCell ref="C19:C20"/>
    <mergeCell ref="D19:D20"/>
    <mergeCell ref="E1:H1"/>
    <mergeCell ref="E2:H2"/>
    <mergeCell ref="G4:H4"/>
    <mergeCell ref="F5:H5"/>
    <mergeCell ref="E7:H7"/>
    <mergeCell ref="E8:F8"/>
    <mergeCell ref="E9:F9"/>
    <mergeCell ref="E14:F15"/>
    <mergeCell ref="B17:B18"/>
    <mergeCell ref="C17:C18"/>
    <mergeCell ref="E11:H11"/>
  </mergeCells>
  <pageMargins left="0.43307086614173229" right="0.23622047244094488" top="0.39370078740157483" bottom="0.39370078740157483" header="0.31496062992125984" footer="0.31496062992125984"/>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499984740745262"/>
  </sheetPr>
  <dimension ref="A1:H30"/>
  <sheetViews>
    <sheetView view="pageLayout" topLeftCell="C1" zoomScaleNormal="100" workbookViewId="0">
      <selection activeCell="E27" sqref="E27"/>
    </sheetView>
  </sheetViews>
  <sheetFormatPr baseColWidth="10" defaultColWidth="11.42578125" defaultRowHeight="15" x14ac:dyDescent="0.25"/>
  <cols>
    <col min="1" max="1" width="4.140625" bestFit="1" customWidth="1"/>
    <col min="2" max="2" width="40.42578125" customWidth="1"/>
    <col min="3" max="3" width="14.85546875" bestFit="1" customWidth="1"/>
    <col min="4" max="4" width="80.7109375" customWidth="1"/>
    <col min="5" max="5" width="13.28515625" bestFit="1" customWidth="1"/>
    <col min="6" max="6" width="11.140625" bestFit="1" customWidth="1"/>
    <col min="7" max="8" width="50.140625" customWidth="1"/>
  </cols>
  <sheetData>
    <row r="1" spans="1:8" s="3" customFormat="1" ht="17.100000000000001" customHeight="1" x14ac:dyDescent="0.25">
      <c r="B1" s="169" t="str">
        <f>Accueil!A7</f>
        <v>AO/Cefap</v>
      </c>
      <c r="C1" s="169"/>
      <c r="D1" s="169"/>
      <c r="E1" s="169" t="str">
        <f>Accueil!A7</f>
        <v>AO/Cefap</v>
      </c>
      <c r="F1" s="169"/>
      <c r="G1" s="169"/>
      <c r="H1" s="169"/>
    </row>
    <row r="2" spans="1:8" s="3" customFormat="1" ht="17.100000000000001" customHeight="1" x14ac:dyDescent="0.25">
      <c r="B2" s="170" t="s">
        <v>25</v>
      </c>
      <c r="C2" s="170"/>
      <c r="D2" s="170"/>
      <c r="E2" s="170" t="s">
        <v>29</v>
      </c>
      <c r="F2" s="170"/>
      <c r="G2" s="170"/>
      <c r="H2" s="170"/>
    </row>
    <row r="3" spans="1:8" s="3" customFormat="1" ht="17.100000000000001" customHeight="1" thickBot="1" x14ac:dyDescent="0.3">
      <c r="E3" s="54"/>
      <c r="F3" s="54"/>
      <c r="G3" s="54"/>
      <c r="H3" s="54"/>
    </row>
    <row r="4" spans="1:8" s="3" customFormat="1" ht="17.100000000000001" customHeight="1" thickBot="1" x14ac:dyDescent="0.3">
      <c r="A4" s="53">
        <v>3</v>
      </c>
      <c r="B4" s="4" t="str">
        <f>"MATERIEL N°" &amp;$A$4</f>
        <v>MATERIEL N°3</v>
      </c>
      <c r="C4" s="5" t="s">
        <v>11</v>
      </c>
      <c r="D4" s="5"/>
      <c r="E4" s="63" t="str">
        <f>"MATERIEL N°" &amp;$A$4</f>
        <v>MATERIEL N°3</v>
      </c>
      <c r="F4" s="55" t="s">
        <v>11</v>
      </c>
      <c r="G4" s="184"/>
      <c r="H4" s="185"/>
    </row>
    <row r="5" spans="1:8" s="3" customFormat="1" ht="17.100000000000001" customHeight="1" x14ac:dyDescent="0.25">
      <c r="B5" s="5" t="s">
        <v>0</v>
      </c>
      <c r="C5" s="171" t="s">
        <v>19</v>
      </c>
      <c r="D5" s="171"/>
      <c r="E5" s="62" t="s">
        <v>0</v>
      </c>
      <c r="F5" s="164" t="str">
        <f>C5</f>
        <v>MFP LOCAL A4 COULEUR</v>
      </c>
      <c r="G5" s="165"/>
      <c r="H5" s="165"/>
    </row>
    <row r="6" spans="1:8" s="3" customFormat="1" ht="17.100000000000001" customHeight="1" x14ac:dyDescent="0.25">
      <c r="B6" s="5" t="s">
        <v>1</v>
      </c>
      <c r="C6" s="186">
        <v>6</v>
      </c>
      <c r="D6" s="187"/>
      <c r="E6" s="56"/>
      <c r="F6" s="56"/>
      <c r="G6" s="56"/>
      <c r="H6" s="54"/>
    </row>
    <row r="7" spans="1:8" s="3" customFormat="1" ht="17.100000000000001" customHeight="1" x14ac:dyDescent="0.25">
      <c r="E7" s="181" t="s">
        <v>93</v>
      </c>
      <c r="F7" s="182"/>
      <c r="G7" s="182"/>
      <c r="H7" s="183"/>
    </row>
    <row r="8" spans="1:8" s="3" customFormat="1" ht="17.100000000000001" customHeight="1" x14ac:dyDescent="0.25">
      <c r="B8" s="14" t="s">
        <v>9</v>
      </c>
      <c r="C8" s="23" t="s">
        <v>7</v>
      </c>
      <c r="D8" s="23" t="s">
        <v>8</v>
      </c>
      <c r="E8" s="175" t="s">
        <v>32</v>
      </c>
      <c r="F8" s="176"/>
      <c r="G8" s="60" t="s">
        <v>170</v>
      </c>
      <c r="H8" s="60" t="str">
        <f>Accueil!$D$13</f>
        <v>LOA 20 Trimestres</v>
      </c>
    </row>
    <row r="9" spans="1:8" s="3" customFormat="1" ht="17.100000000000001" customHeight="1" x14ac:dyDescent="0.25">
      <c r="B9" s="15" t="s">
        <v>3</v>
      </c>
      <c r="C9" s="123" t="s">
        <v>187</v>
      </c>
      <c r="D9" s="12"/>
      <c r="E9" s="161" t="str">
        <f>"Matériel n°" &amp;$A$4</f>
        <v>Matériel n°3</v>
      </c>
      <c r="F9" s="163"/>
      <c r="G9" s="102"/>
      <c r="H9" s="102"/>
    </row>
    <row r="10" spans="1:8" s="3" customFormat="1" ht="17.100000000000001" customHeight="1" x14ac:dyDescent="0.25">
      <c r="B10" s="5" t="s">
        <v>18</v>
      </c>
      <c r="C10" s="123" t="s">
        <v>187</v>
      </c>
      <c r="D10" s="12"/>
      <c r="E10" s="161" t="s">
        <v>33</v>
      </c>
      <c r="F10" s="163"/>
      <c r="G10" s="102"/>
      <c r="H10" s="102"/>
    </row>
    <row r="11" spans="1:8" s="3" customFormat="1" ht="17.100000000000001" customHeight="1" x14ac:dyDescent="0.25">
      <c r="B11" s="5" t="s">
        <v>21</v>
      </c>
      <c r="C11" s="123" t="s">
        <v>187</v>
      </c>
      <c r="D11" s="12"/>
      <c r="E11" s="105"/>
      <c r="F11" s="105"/>
      <c r="G11" s="105"/>
      <c r="H11" s="105"/>
    </row>
    <row r="12" spans="1:8" s="3" customFormat="1" ht="17.100000000000001" customHeight="1" x14ac:dyDescent="0.25">
      <c r="B12" s="5" t="s">
        <v>20</v>
      </c>
      <c r="C12" s="12">
        <v>1024</v>
      </c>
      <c r="D12" s="13"/>
      <c r="E12" s="174" t="s">
        <v>94</v>
      </c>
      <c r="F12" s="174"/>
      <c r="G12" s="174"/>
      <c r="H12" s="174"/>
    </row>
    <row r="13" spans="1:8" s="3" customFormat="1" ht="17.100000000000001" customHeight="1" x14ac:dyDescent="0.25">
      <c r="B13" s="5" t="s">
        <v>24</v>
      </c>
      <c r="C13" s="12">
        <v>500</v>
      </c>
      <c r="D13" s="12"/>
      <c r="E13" s="60" t="s">
        <v>34</v>
      </c>
      <c r="F13" s="60" t="s">
        <v>35</v>
      </c>
      <c r="G13" s="60" t="s">
        <v>170</v>
      </c>
      <c r="H13" s="60" t="str">
        <f>Accueil!$D$13</f>
        <v>LOA 20 Trimestres</v>
      </c>
    </row>
    <row r="14" spans="1:8" s="3" customFormat="1" ht="17.100000000000001" customHeight="1" x14ac:dyDescent="0.25">
      <c r="B14" s="5" t="s">
        <v>4</v>
      </c>
      <c r="C14" s="12">
        <v>50</v>
      </c>
      <c r="D14" s="12"/>
      <c r="E14" s="99" t="str">
        <f>"Matériel n°" &amp;$A$4</f>
        <v>Matériel n°3</v>
      </c>
      <c r="F14" s="102">
        <f>C6</f>
        <v>6</v>
      </c>
      <c r="G14" s="102"/>
      <c r="H14" s="102"/>
    </row>
    <row r="15" spans="1:8" s="3" customFormat="1" ht="17.100000000000001" customHeight="1" x14ac:dyDescent="0.25">
      <c r="B15" s="5" t="s">
        <v>5</v>
      </c>
      <c r="C15" s="12">
        <v>550</v>
      </c>
      <c r="D15" s="12"/>
      <c r="E15" s="99" t="s">
        <v>33</v>
      </c>
      <c r="F15" s="102">
        <v>3</v>
      </c>
      <c r="G15" s="102"/>
      <c r="H15" s="102"/>
    </row>
    <row r="16" spans="1:8" s="3" customFormat="1" ht="17.100000000000001" customHeight="1" x14ac:dyDescent="0.25">
      <c r="E16" s="177" t="s">
        <v>37</v>
      </c>
      <c r="F16" s="178"/>
      <c r="G16" s="100"/>
      <c r="H16" s="58"/>
    </row>
    <row r="17" spans="1:8" s="3" customFormat="1" ht="17.100000000000001" customHeight="1" x14ac:dyDescent="0.25">
      <c r="B17" s="14" t="s">
        <v>6</v>
      </c>
      <c r="C17" s="97" t="s">
        <v>12</v>
      </c>
      <c r="D17" s="97" t="s">
        <v>8</v>
      </c>
      <c r="E17" s="179"/>
      <c r="F17" s="180"/>
      <c r="G17" s="61"/>
      <c r="H17" s="99"/>
    </row>
    <row r="18" spans="1:8" s="3" customFormat="1" ht="17.100000000000001" customHeight="1" x14ac:dyDescent="0.25">
      <c r="B18" s="197" t="s">
        <v>98</v>
      </c>
      <c r="C18" s="199" t="s">
        <v>13</v>
      </c>
      <c r="D18" s="199"/>
      <c r="E18" s="54"/>
      <c r="F18" s="54"/>
      <c r="G18" s="54"/>
      <c r="H18" s="54"/>
    </row>
    <row r="19" spans="1:8" s="3" customFormat="1" ht="17.100000000000001" customHeight="1" x14ac:dyDescent="0.25">
      <c r="B19" s="198"/>
      <c r="C19" s="200"/>
      <c r="D19" s="200"/>
      <c r="E19" s="54"/>
      <c r="F19" s="54"/>
      <c r="G19" s="54"/>
      <c r="H19" s="54"/>
    </row>
    <row r="20" spans="1:8" s="3" customFormat="1" ht="17.100000000000001" customHeight="1" x14ac:dyDescent="0.25">
      <c r="B20" s="197" t="s">
        <v>153</v>
      </c>
      <c r="C20" s="199" t="s">
        <v>13</v>
      </c>
      <c r="D20" s="199"/>
      <c r="E20" s="54"/>
      <c r="F20" s="54"/>
      <c r="G20" s="54"/>
      <c r="H20" s="54"/>
    </row>
    <row r="21" spans="1:8" s="3" customFormat="1" ht="17.100000000000001" customHeight="1" x14ac:dyDescent="0.25">
      <c r="B21" s="198"/>
      <c r="C21" s="200"/>
      <c r="D21" s="200"/>
      <c r="E21" s="54"/>
      <c r="F21" s="54"/>
      <c r="G21" s="54"/>
      <c r="H21" s="54"/>
    </row>
    <row r="22" spans="1:8" s="3" customFormat="1" ht="17.100000000000001" customHeight="1" x14ac:dyDescent="0.25">
      <c r="E22" s="54"/>
      <c r="F22" s="54"/>
      <c r="G22" s="54"/>
      <c r="H22" s="54"/>
    </row>
    <row r="23" spans="1:8" s="3" customFormat="1" ht="17.100000000000001" customHeight="1" x14ac:dyDescent="0.25">
      <c r="B23" s="14" t="s">
        <v>10</v>
      </c>
      <c r="C23" s="23" t="s">
        <v>7</v>
      </c>
      <c r="D23" s="23" t="s">
        <v>8</v>
      </c>
      <c r="E23" s="54"/>
      <c r="F23" s="54"/>
      <c r="G23" s="54"/>
      <c r="H23" s="54"/>
    </row>
    <row r="24" spans="1:8" s="3" customFormat="1" ht="17.100000000000001" customHeight="1" x14ac:dyDescent="0.25">
      <c r="A24" s="202" t="s">
        <v>14</v>
      </c>
      <c r="B24" s="55" t="s">
        <v>24</v>
      </c>
      <c r="C24" s="139">
        <v>500</v>
      </c>
      <c r="D24" s="139"/>
      <c r="E24"/>
      <c r="F24"/>
      <c r="G24"/>
      <c r="H24"/>
    </row>
    <row r="25" spans="1:8" s="3" customFormat="1" ht="17.100000000000001" customHeight="1" x14ac:dyDescent="0.25">
      <c r="A25" s="203"/>
      <c r="B25" s="57" t="s">
        <v>15</v>
      </c>
      <c r="C25" s="139">
        <v>500</v>
      </c>
      <c r="D25" s="139"/>
      <c r="E25"/>
      <c r="F25"/>
      <c r="G25"/>
      <c r="H25"/>
    </row>
    <row r="26" spans="1:8" s="3" customFormat="1" ht="17.100000000000001" customHeight="1" x14ac:dyDescent="0.25">
      <c r="C26" s="2"/>
      <c r="D26" s="2"/>
      <c r="E26"/>
      <c r="F26"/>
      <c r="G26"/>
      <c r="H26"/>
    </row>
    <row r="27" spans="1:8" s="3" customFormat="1" ht="17.100000000000001" customHeight="1" x14ac:dyDescent="0.25">
      <c r="B27" s="188" t="s">
        <v>194</v>
      </c>
      <c r="C27" s="189"/>
      <c r="D27" s="190"/>
      <c r="E27"/>
      <c r="F27"/>
      <c r="G27"/>
      <c r="H27"/>
    </row>
    <row r="28" spans="1:8" s="3" customFormat="1" ht="17.100000000000001" customHeight="1" x14ac:dyDescent="0.25">
      <c r="B28" s="191"/>
      <c r="C28" s="192"/>
      <c r="D28" s="193"/>
      <c r="E28"/>
      <c r="F28"/>
      <c r="G28"/>
      <c r="H28"/>
    </row>
    <row r="29" spans="1:8" s="3" customFormat="1" ht="17.100000000000001" customHeight="1" x14ac:dyDescent="0.25">
      <c r="B29" s="191"/>
      <c r="C29" s="192"/>
      <c r="D29" s="193"/>
      <c r="E29"/>
      <c r="F29"/>
      <c r="G29"/>
      <c r="H29"/>
    </row>
    <row r="30" spans="1:8" s="3" customFormat="1" ht="17.100000000000001" customHeight="1" x14ac:dyDescent="0.25">
      <c r="B30" s="194"/>
      <c r="C30" s="195"/>
      <c r="D30" s="196"/>
      <c r="E30"/>
      <c r="F30"/>
      <c r="G30"/>
      <c r="H30"/>
    </row>
  </sheetData>
  <mergeCells count="22">
    <mergeCell ref="B27:D30"/>
    <mergeCell ref="C5:D5"/>
    <mergeCell ref="C6:D6"/>
    <mergeCell ref="A24:A25"/>
    <mergeCell ref="E8:F8"/>
    <mergeCell ref="E9:F9"/>
    <mergeCell ref="E10:F10"/>
    <mergeCell ref="F5:H5"/>
    <mergeCell ref="E7:H7"/>
    <mergeCell ref="E12:H12"/>
    <mergeCell ref="B18:B19"/>
    <mergeCell ref="C18:C19"/>
    <mergeCell ref="D18:D19"/>
    <mergeCell ref="B20:B21"/>
    <mergeCell ref="C20:C21"/>
    <mergeCell ref="D20:D21"/>
    <mergeCell ref="E16:F17"/>
    <mergeCell ref="B1:D1"/>
    <mergeCell ref="B2:D2"/>
    <mergeCell ref="E1:H1"/>
    <mergeCell ref="E2:H2"/>
    <mergeCell ref="G4:H4"/>
  </mergeCells>
  <pageMargins left="0.43307086614173229" right="0.23622047244094488" top="0.39370078740157483" bottom="0.3937007874015748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29</vt:i4>
      </vt:variant>
      <vt:variant>
        <vt:lpstr>Plages nommées</vt:lpstr>
      </vt:variant>
      <vt:variant>
        <vt:i4>27</vt:i4>
      </vt:variant>
    </vt:vector>
  </HeadingPairs>
  <TitlesOfParts>
    <vt:vector size="56" baseType="lpstr">
      <vt:lpstr>Accueil</vt:lpstr>
      <vt:lpstr>Options</vt:lpstr>
      <vt:lpstr>Imprimante Locale A4 N&amp;B</vt:lpstr>
      <vt:lpstr>Imprimante locale A4 Couleur</vt:lpstr>
      <vt:lpstr>Imprimante Dépt. A4 N&amp;B 30ppm</vt:lpstr>
      <vt:lpstr>Imprimante Dépt. A4 Couleur</vt:lpstr>
      <vt:lpstr>Imprimante Dépt. A4 N&amp;B 40ppm</vt:lpstr>
      <vt:lpstr>MFP Local A4 N&amp;B</vt:lpstr>
      <vt:lpstr>MFP Local A4 Couleur</vt:lpstr>
      <vt:lpstr>MFP Dépt. A4 N&amp;B</vt:lpstr>
      <vt:lpstr>MFP Dépt. A4 Couleur</vt:lpstr>
      <vt:lpstr>MFP Local A3 N&amp;B</vt:lpstr>
      <vt:lpstr>MFP Local A3 Couleur</vt:lpstr>
      <vt:lpstr>MFP Dépt. A3 N&amp;B 35ppm</vt:lpstr>
      <vt:lpstr>MFP Dépt. A3 Couleur 35ppm</vt:lpstr>
      <vt:lpstr>MFP Dépt. A3 N&amp;B 45ppm</vt:lpstr>
      <vt:lpstr>MFP Prod. A3 N&amp;B</vt:lpstr>
      <vt:lpstr>MFP Prod A3 Couleur</vt:lpstr>
      <vt:lpstr>Presse Prod A3 Couleur 60ppm</vt:lpstr>
      <vt:lpstr>Presse Prod. A3 N&amp;B 90ppm</vt:lpstr>
      <vt:lpstr>Presse Prod A3 Couleur 90ppm</vt:lpstr>
      <vt:lpstr>Appels à Projets</vt:lpstr>
      <vt:lpstr>Solution impression Tablette</vt:lpstr>
      <vt:lpstr>Logiciel compteurs</vt:lpstr>
      <vt:lpstr>Formation</vt:lpstr>
      <vt:lpstr>Prestation additionnelle</vt:lpstr>
      <vt:lpstr>Installation</vt:lpstr>
      <vt:lpstr>Maintenance</vt:lpstr>
      <vt:lpstr>Développement Durable</vt:lpstr>
      <vt:lpstr>Formation!Print_Area</vt:lpstr>
      <vt:lpstr>'Imprimante Dépt. A4 Couleur'!Print_Area</vt:lpstr>
      <vt:lpstr>'Imprimante Dépt. A4 N&amp;B 30ppm'!Print_Area</vt:lpstr>
      <vt:lpstr>'Imprimante Dépt. A4 N&amp;B 40ppm'!Print_Area</vt:lpstr>
      <vt:lpstr>'Imprimante locale A4 Couleur'!Print_Area</vt:lpstr>
      <vt:lpstr>'Imprimante Locale A4 N&amp;B'!Print_Area</vt:lpstr>
      <vt:lpstr>Installation!Print_Area</vt:lpstr>
      <vt:lpstr>'Logiciel compteurs'!Print_Area</vt:lpstr>
      <vt:lpstr>Maintenance!Print_Area</vt:lpstr>
      <vt:lpstr>'MFP Dépt. A3 Couleur 35ppm'!Print_Area</vt:lpstr>
      <vt:lpstr>'MFP Dépt. A3 N&amp;B 35ppm'!Print_Area</vt:lpstr>
      <vt:lpstr>'MFP Dépt. A3 N&amp;B 45ppm'!Print_Area</vt:lpstr>
      <vt:lpstr>'MFP Dépt. A4 Couleur'!Print_Area</vt:lpstr>
      <vt:lpstr>'MFP Dépt. A4 N&amp;B'!Print_Area</vt:lpstr>
      <vt:lpstr>'MFP Local A3 Couleur'!Print_Area</vt:lpstr>
      <vt:lpstr>'MFP Local A3 N&amp;B'!Print_Area</vt:lpstr>
      <vt:lpstr>'MFP Local A4 Couleur'!Print_Area</vt:lpstr>
      <vt:lpstr>'MFP Local A4 N&amp;B'!Print_Area</vt:lpstr>
      <vt:lpstr>'MFP Prod A3 Couleur'!Print_Area</vt:lpstr>
      <vt:lpstr>'MFP Prod. A3 N&amp;B'!Print_Area</vt:lpstr>
      <vt:lpstr>Options!Print_Area</vt:lpstr>
      <vt:lpstr>'Presse Prod A3 Couleur 60ppm'!Print_Area</vt:lpstr>
      <vt:lpstr>'Presse Prod A3 Couleur 90ppm'!Print_Area</vt:lpstr>
      <vt:lpstr>'Presse Prod. A3 N&amp;B 90ppm'!Print_Area</vt:lpstr>
      <vt:lpstr>'Prestation additionnelle'!Print_Area</vt:lpstr>
      <vt:lpstr>'Solution impression Tablette'!Print_Area</vt:lpstr>
      <vt:lpstr>'Développement Durable'!Zone_d_impression</vt:lpstr>
    </vt:vector>
  </TitlesOfParts>
  <Company>NAXAN EXPERTISE &amp; CONSEILS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A.REGNIER</dc:creator>
  <cp:lastModifiedBy>Windows User</cp:lastModifiedBy>
  <cp:lastPrinted>2017-12-07T15:32:35Z</cp:lastPrinted>
  <dcterms:created xsi:type="dcterms:W3CDTF">2011-09-21T15:57:16Z</dcterms:created>
  <dcterms:modified xsi:type="dcterms:W3CDTF">2017-12-07T16:00:07Z</dcterms:modified>
</cp:coreProperties>
</file>