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ocuments\naxan\Contact\2017\UIMM\AO\"/>
    </mc:Choice>
  </mc:AlternateContent>
  <bookViews>
    <workbookView xWindow="240" yWindow="90" windowWidth="28380" windowHeight="13170" tabRatio="941"/>
  </bookViews>
  <sheets>
    <sheet name="Accueil" sheetId="23" r:id="rId1"/>
    <sheet name="Options" sheetId="26" state="hidden" r:id="rId2"/>
    <sheet name="Imprimante Locale A4 N&amp;B" sheetId="1" state="hidden" r:id="rId3"/>
    <sheet name="Imprimante locale A4 Couleur" sheetId="2" state="hidden" r:id="rId4"/>
    <sheet name="Imprimante Dépt. A4 N&amp;B 30ppm" sheetId="5" state="hidden" r:id="rId5"/>
    <sheet name="Imprimante Dépt. A4 Couleur" sheetId="6" state="hidden" r:id="rId6"/>
    <sheet name="Imprimante Dépt. A4 N&amp;B 40ppm" sheetId="34" state="hidden" r:id="rId7"/>
    <sheet name="MFP Local A4 N&amp;B" sheetId="3" state="hidden" r:id="rId8"/>
    <sheet name="MFP Local A4 Couleur" sheetId="4" state="hidden" r:id="rId9"/>
    <sheet name="MFP Dépt. A4 N&amp;B" sheetId="7" state="hidden" r:id="rId10"/>
    <sheet name="MFP Dépt. A4 Couleur" sheetId="8" state="hidden" r:id="rId11"/>
    <sheet name="MFP Local A3 N&amp;B" sheetId="9" state="hidden" r:id="rId12"/>
    <sheet name="MFP Local A3 Couleur" sheetId="10" state="hidden" r:id="rId13"/>
    <sheet name="MFP Dépt. A3 N&amp;B 35ppm" sheetId="11" state="hidden" r:id="rId14"/>
    <sheet name="MFP Dépt. A3 Couleur 35ppm" sheetId="12" state="hidden" r:id="rId15"/>
    <sheet name="MFP Dépt. A3 N&amp;B 45ppm" sheetId="35" state="hidden" r:id="rId16"/>
    <sheet name="MFP Dépt. A3 Couleur 45ppm" sheetId="36" state="hidden" r:id="rId17"/>
    <sheet name="MFP Prod. A3 N&amp;B" sheetId="31" state="hidden" r:id="rId18"/>
    <sheet name="MFP Prod A3 Couleur" sheetId="30" state="hidden" r:id="rId19"/>
    <sheet name="Presse Prod A3 Couleur 60ppm" sheetId="37" r:id="rId20"/>
    <sheet name="Presse Prod. A3 N&amp;B 90ppm" sheetId="32" state="hidden" r:id="rId21"/>
    <sheet name="Presse Prod A3 Couleur 90ppm" sheetId="33" state="hidden" r:id="rId22"/>
    <sheet name="Controleur graphique" sheetId="38" r:id="rId23"/>
    <sheet name="Logiciel Admin" sheetId="19" state="hidden" r:id="rId24"/>
    <sheet name="Type de supports" sheetId="39" r:id="rId25"/>
    <sheet name="Logiciel compteurs" sheetId="29" r:id="rId26"/>
    <sheet name="Formation" sheetId="20" r:id="rId27"/>
    <sheet name="Prestation additionnelle" sheetId="21" r:id="rId28"/>
    <sheet name="Installation" sheetId="24" r:id="rId29"/>
    <sheet name="Maintenance" sheetId="22" r:id="rId30"/>
    <sheet name="Développement Durable" sheetId="28" r:id="rId31"/>
  </sheets>
  <definedNames>
    <definedName name="Print_Area" localSheetId="22">'Controleur graphique'!$A$1:$F$27</definedName>
    <definedName name="Print_Area" localSheetId="26">Formation!$1:$32</definedName>
    <definedName name="Print_Area" localSheetId="5">'Imprimante Dépt. A4 Couleur'!$A$1:$L$32</definedName>
    <definedName name="Print_Area" localSheetId="4">'Imprimante Dépt. A4 N&amp;B 30ppm'!$A$1:$L$32</definedName>
    <definedName name="Print_Area" localSheetId="6">'Imprimante Dépt. A4 N&amp;B 40ppm'!$A$1:$L$32</definedName>
    <definedName name="Print_Area" localSheetId="3">'Imprimante locale A4 Couleur'!$A$1:$L$32</definedName>
    <definedName name="Print_Area" localSheetId="2">'Imprimante Locale A4 N&amp;B'!$A$1:$L$32</definedName>
    <definedName name="Print_Area" localSheetId="28">Installation!$A$1:$H$32</definedName>
    <definedName name="Print_Area" localSheetId="23">'Logiciel Admin'!$A$1:$H$32</definedName>
    <definedName name="Print_Area" localSheetId="25">'Logiciel compteurs'!$A$1:$D$32</definedName>
    <definedName name="Print_Area" localSheetId="29">Maintenance!$A$1:$H$36</definedName>
    <definedName name="Print_Area" localSheetId="14">'MFP Dépt. A3 Couleur 35ppm'!$A$1:$L$32</definedName>
    <definedName name="Print_Area" localSheetId="16">'MFP Dépt. A3 Couleur 45ppm'!$A$1:$L$32</definedName>
    <definedName name="Print_Area" localSheetId="13">'MFP Dépt. A3 N&amp;B 35ppm'!$A$1:$L$32</definedName>
    <definedName name="Print_Area" localSheetId="15">'MFP Dépt. A3 N&amp;B 45ppm'!$A$1:$L$32</definedName>
    <definedName name="Print_Area" localSheetId="10">'MFP Dépt. A4 Couleur'!$A$1:$L$32</definedName>
    <definedName name="Print_Area" localSheetId="9">'MFP Dépt. A4 N&amp;B'!$A$1:$L$34</definedName>
    <definedName name="Print_Area" localSheetId="12">'MFP Local A3 Couleur'!$A$1:$L$32</definedName>
    <definedName name="Print_Area" localSheetId="11">'MFP Local A3 N&amp;B'!$A$1:$L$32</definedName>
    <definedName name="Print_Area" localSheetId="8">'MFP Local A4 Couleur'!$A$1:$L$32</definedName>
    <definedName name="Print_Area" localSheetId="7">'MFP Local A4 N&amp;B'!$A$1:$L$32</definedName>
    <definedName name="Print_Area" localSheetId="18">'MFP Prod A3 Couleur'!$A$1:$L$33</definedName>
    <definedName name="Print_Area" localSheetId="17">'MFP Prod. A3 N&amp;B'!$A$1:$L$32</definedName>
    <definedName name="Print_Area" localSheetId="1">Options!$A$1:$H$36</definedName>
    <definedName name="Print_Area" localSheetId="19">'Presse Prod A3 Couleur 60ppm'!$A$1:$H$33</definedName>
    <definedName name="Print_Area" localSheetId="21">'Presse Prod A3 Couleur 90ppm'!$A$1:$L$33</definedName>
    <definedName name="Print_Area" localSheetId="20">'Presse Prod. A3 N&amp;B 90ppm'!$A$1:$L$32</definedName>
    <definedName name="Print_Area" localSheetId="27">'Prestation additionnelle'!$1:$33</definedName>
    <definedName name="_xlnm.Print_Area" localSheetId="30">'Développement Durable'!$A$1:$E$18</definedName>
  </definedNames>
  <calcPr calcId="152511"/>
</workbook>
</file>

<file path=xl/calcChain.xml><?xml version="1.0" encoding="utf-8"?>
<calcChain xmlns="http://schemas.openxmlformats.org/spreadsheetml/2006/main">
  <c r="A1" i="39" l="1"/>
  <c r="B1" i="38" l="1"/>
  <c r="F19" i="37"/>
  <c r="E19" i="37"/>
  <c r="E9" i="37"/>
  <c r="F5" i="37"/>
  <c r="E4" i="37"/>
  <c r="B4" i="37"/>
  <c r="E1" i="37"/>
  <c r="B1" i="37"/>
  <c r="E27" i="36"/>
  <c r="E26" i="36"/>
  <c r="E25" i="36"/>
  <c r="E24" i="36"/>
  <c r="E23" i="36"/>
  <c r="F17" i="36"/>
  <c r="E17" i="36"/>
  <c r="E9" i="36"/>
  <c r="F5" i="36"/>
  <c r="E4" i="36"/>
  <c r="B4" i="36"/>
  <c r="E1" i="36"/>
  <c r="B1" i="36"/>
  <c r="E27" i="35"/>
  <c r="E26" i="35"/>
  <c r="E25" i="35"/>
  <c r="E24" i="35"/>
  <c r="E23" i="35"/>
  <c r="F17" i="35"/>
  <c r="E17" i="35"/>
  <c r="E9" i="35"/>
  <c r="F5" i="35"/>
  <c r="E4" i="35"/>
  <c r="B4" i="35"/>
  <c r="E1" i="35"/>
  <c r="B1" i="35"/>
  <c r="E21" i="34"/>
  <c r="E20" i="34"/>
  <c r="E19" i="34"/>
  <c r="E18" i="34"/>
  <c r="E17" i="34"/>
  <c r="F14" i="34"/>
  <c r="E14" i="34"/>
  <c r="E9" i="34"/>
  <c r="F5" i="34"/>
  <c r="E4" i="34"/>
  <c r="B4" i="34"/>
  <c r="E1" i="34"/>
  <c r="B1" i="34"/>
  <c r="E29" i="33"/>
  <c r="E28" i="33"/>
  <c r="E27" i="33"/>
  <c r="E26" i="33"/>
  <c r="E25" i="33"/>
  <c r="F18" i="33"/>
  <c r="E18" i="33"/>
  <c r="E9" i="33"/>
  <c r="F5" i="33"/>
  <c r="E4" i="33"/>
  <c r="B4" i="33"/>
  <c r="E1" i="33"/>
  <c r="B1" i="33"/>
  <c r="E29" i="32"/>
  <c r="E28" i="32"/>
  <c r="E27" i="32"/>
  <c r="E26" i="32"/>
  <c r="E25" i="32"/>
  <c r="F18" i="32"/>
  <c r="E18" i="32"/>
  <c r="E9" i="32"/>
  <c r="F5" i="32"/>
  <c r="E4" i="32"/>
  <c r="B4" i="32"/>
  <c r="E1" i="32"/>
  <c r="B1" i="32"/>
  <c r="E29" i="31"/>
  <c r="E28" i="31"/>
  <c r="E27" i="31"/>
  <c r="E26" i="31"/>
  <c r="E25" i="31"/>
  <c r="F18" i="31"/>
  <c r="E18" i="31"/>
  <c r="E9" i="31"/>
  <c r="F5" i="31"/>
  <c r="E4" i="31"/>
  <c r="B4" i="31"/>
  <c r="E1" i="31"/>
  <c r="B1" i="31"/>
  <c r="E29" i="30"/>
  <c r="E28" i="30"/>
  <c r="E27" i="30"/>
  <c r="E26" i="30"/>
  <c r="E25" i="30"/>
  <c r="F18" i="30"/>
  <c r="E18" i="30"/>
  <c r="E9" i="30"/>
  <c r="F5" i="30"/>
  <c r="E4" i="30"/>
  <c r="B4" i="30"/>
  <c r="E1" i="30"/>
  <c r="B1" i="30"/>
  <c r="E15" i="29"/>
  <c r="E1" i="29"/>
  <c r="B1" i="29"/>
  <c r="A1" i="28"/>
  <c r="A1" i="26"/>
  <c r="A1" i="24" l="1"/>
  <c r="E1" i="21"/>
  <c r="E1" i="20"/>
  <c r="E1" i="19"/>
  <c r="E1" i="12"/>
  <c r="E1" i="11"/>
  <c r="E1" i="10"/>
  <c r="E1" i="9"/>
  <c r="E1" i="8"/>
  <c r="E1" i="7"/>
  <c r="E1" i="4"/>
  <c r="E1" i="3"/>
  <c r="E1" i="6"/>
  <c r="E1" i="5"/>
  <c r="E1" i="2"/>
  <c r="E1" i="1"/>
  <c r="E15" i="19"/>
  <c r="E27" i="12"/>
  <c r="E26" i="12"/>
  <c r="E25" i="12"/>
  <c r="E24" i="12"/>
  <c r="E23" i="12"/>
  <c r="F17" i="12"/>
  <c r="E17" i="12"/>
  <c r="E9" i="12"/>
  <c r="F5" i="12"/>
  <c r="E4" i="12"/>
  <c r="E27" i="11"/>
  <c r="E26" i="11"/>
  <c r="E25" i="11"/>
  <c r="E24" i="11"/>
  <c r="E23" i="11"/>
  <c r="F17" i="11"/>
  <c r="E17" i="11"/>
  <c r="E9" i="11"/>
  <c r="F5" i="11"/>
  <c r="E4" i="11"/>
  <c r="E27" i="10"/>
  <c r="E26" i="10"/>
  <c r="E25" i="10"/>
  <c r="E24" i="10"/>
  <c r="E23" i="10"/>
  <c r="F17" i="10"/>
  <c r="E17" i="10"/>
  <c r="E9" i="10"/>
  <c r="F5" i="10"/>
  <c r="E4" i="10"/>
  <c r="E27" i="9"/>
  <c r="E26" i="9"/>
  <c r="E25" i="9"/>
  <c r="E24" i="9"/>
  <c r="E23" i="9"/>
  <c r="F17" i="9"/>
  <c r="E17" i="9"/>
  <c r="E9" i="9"/>
  <c r="F5" i="9"/>
  <c r="E4" i="9"/>
  <c r="E27" i="8"/>
  <c r="E26" i="8"/>
  <c r="E25" i="8"/>
  <c r="E24" i="8"/>
  <c r="E23" i="8"/>
  <c r="F17" i="8"/>
  <c r="E17" i="8"/>
  <c r="E9" i="8"/>
  <c r="F5" i="8"/>
  <c r="E4" i="8"/>
  <c r="E27" i="7"/>
  <c r="E26" i="7"/>
  <c r="E25" i="7"/>
  <c r="E24" i="7"/>
  <c r="E23" i="7"/>
  <c r="F17" i="7"/>
  <c r="E17" i="7"/>
  <c r="E9" i="7"/>
  <c r="F5" i="7"/>
  <c r="E4" i="7"/>
  <c r="E25" i="4"/>
  <c r="E24" i="4"/>
  <c r="E23" i="4"/>
  <c r="E22" i="4"/>
  <c r="E21" i="4"/>
  <c r="F16" i="4"/>
  <c r="E16" i="4"/>
  <c r="E9" i="4"/>
  <c r="F5" i="4"/>
  <c r="E4" i="4"/>
  <c r="E25" i="3"/>
  <c r="E24" i="3"/>
  <c r="E23" i="3"/>
  <c r="E22" i="3"/>
  <c r="E21" i="3"/>
  <c r="F16" i="3"/>
  <c r="E16" i="3"/>
  <c r="E9" i="3"/>
  <c r="F5" i="3"/>
  <c r="E4" i="3"/>
  <c r="E21" i="6"/>
  <c r="E20" i="6"/>
  <c r="E19" i="6"/>
  <c r="E18" i="6"/>
  <c r="E17" i="6"/>
  <c r="F14" i="6"/>
  <c r="E14" i="6"/>
  <c r="E9" i="6"/>
  <c r="F5" i="6"/>
  <c r="E4" i="6"/>
  <c r="E21" i="5"/>
  <c r="E20" i="5"/>
  <c r="E19" i="5"/>
  <c r="E18" i="5"/>
  <c r="E17" i="5"/>
  <c r="F14" i="5"/>
  <c r="E14" i="5"/>
  <c r="E9" i="5"/>
  <c r="F5" i="5"/>
  <c r="E4" i="5"/>
  <c r="E21" i="2"/>
  <c r="E20" i="2"/>
  <c r="E19" i="2"/>
  <c r="E18" i="2"/>
  <c r="E17" i="2"/>
  <c r="F14" i="2"/>
  <c r="E14" i="2"/>
  <c r="E9" i="2"/>
  <c r="F5" i="2"/>
  <c r="E4" i="2"/>
  <c r="E21" i="1"/>
  <c r="E20" i="1"/>
  <c r="E19" i="1"/>
  <c r="E18" i="1"/>
  <c r="E17" i="1"/>
  <c r="C13" i="23"/>
  <c r="D13" i="23"/>
  <c r="E13" i="23"/>
  <c r="F13" i="23"/>
  <c r="B13" i="23"/>
  <c r="F14" i="1"/>
  <c r="F5" i="1"/>
  <c r="E14" i="1"/>
  <c r="E9" i="1"/>
  <c r="B4" i="12"/>
  <c r="B4" i="11"/>
  <c r="B4" i="10"/>
  <c r="B4" i="9"/>
  <c r="B4" i="8"/>
  <c r="B4" i="7"/>
  <c r="B4" i="4"/>
  <c r="B4" i="3"/>
  <c r="B4" i="6"/>
  <c r="B4" i="5"/>
  <c r="B4" i="2"/>
  <c r="E4" i="1"/>
  <c r="B4" i="1"/>
  <c r="A1" i="22"/>
  <c r="B1" i="21"/>
  <c r="B1" i="20"/>
  <c r="B1" i="19"/>
  <c r="B1" i="12"/>
  <c r="B1" i="11"/>
  <c r="B1" i="10"/>
  <c r="B1" i="9"/>
  <c r="B1" i="8"/>
  <c r="B1" i="7"/>
  <c r="B1" i="4"/>
  <c r="B1" i="3"/>
  <c r="B1" i="6"/>
  <c r="B1" i="5"/>
  <c r="B1" i="2"/>
  <c r="B1" i="1"/>
  <c r="H12" i="19" l="1"/>
  <c r="H8" i="37"/>
  <c r="L16" i="36"/>
  <c r="L8" i="34"/>
  <c r="L17" i="32"/>
  <c r="L8" i="30"/>
  <c r="L8" i="29"/>
  <c r="L8" i="35"/>
  <c r="L17" i="33"/>
  <c r="L8" i="31"/>
  <c r="L8" i="36"/>
  <c r="L13" i="34"/>
  <c r="L8" i="32"/>
  <c r="L17" i="30"/>
  <c r="L16" i="35"/>
  <c r="L8" i="33"/>
  <c r="L17" i="31"/>
  <c r="L12" i="29"/>
  <c r="H18" i="37"/>
  <c r="K13" i="1"/>
  <c r="K16" i="35"/>
  <c r="K8" i="33"/>
  <c r="K17" i="31"/>
  <c r="K12" i="29"/>
  <c r="K16" i="36"/>
  <c r="K8" i="34"/>
  <c r="K17" i="32"/>
  <c r="K8" i="30"/>
  <c r="K8" i="29"/>
  <c r="K8" i="35"/>
  <c r="K17" i="33"/>
  <c r="K8" i="31"/>
  <c r="K8" i="36"/>
  <c r="K13" i="34"/>
  <c r="K8" i="32"/>
  <c r="K17" i="30"/>
  <c r="J8" i="36"/>
  <c r="J13" i="34"/>
  <c r="J8" i="32"/>
  <c r="J17" i="30"/>
  <c r="J16" i="35"/>
  <c r="J8" i="33"/>
  <c r="J17" i="31"/>
  <c r="J12" i="29"/>
  <c r="J16" i="36"/>
  <c r="J8" i="34"/>
  <c r="J17" i="32"/>
  <c r="J8" i="30"/>
  <c r="J8" i="29"/>
  <c r="J8" i="35"/>
  <c r="J17" i="33"/>
  <c r="J8" i="31"/>
  <c r="H13" i="1"/>
  <c r="H16" i="36"/>
  <c r="H8" i="34"/>
  <c r="H17" i="32"/>
  <c r="H8" i="30"/>
  <c r="H8" i="29"/>
  <c r="H8" i="35"/>
  <c r="H17" i="33"/>
  <c r="H8" i="31"/>
  <c r="H8" i="36"/>
  <c r="H13" i="34"/>
  <c r="H8" i="32"/>
  <c r="H17" i="30"/>
  <c r="H16" i="35"/>
  <c r="H8" i="33"/>
  <c r="H17" i="31"/>
  <c r="H12" i="29"/>
  <c r="I8" i="35"/>
  <c r="I17" i="33"/>
  <c r="I8" i="31"/>
  <c r="I8" i="36"/>
  <c r="I13" i="34"/>
  <c r="I8" i="32"/>
  <c r="I17" i="30"/>
  <c r="I16" i="35"/>
  <c r="I8" i="33"/>
  <c r="I17" i="31"/>
  <c r="I12" i="29"/>
  <c r="I16" i="36"/>
  <c r="I8" i="34"/>
  <c r="I17" i="32"/>
  <c r="I8" i="30"/>
  <c r="I8" i="29"/>
  <c r="I8" i="1"/>
  <c r="I8" i="2"/>
  <c r="H13" i="2"/>
  <c r="I8" i="5"/>
  <c r="J13" i="1"/>
  <c r="J8" i="1"/>
  <c r="I13" i="1"/>
  <c r="L13" i="1"/>
  <c r="H8" i="2"/>
  <c r="J8" i="2"/>
  <c r="I13" i="2"/>
  <c r="L13" i="2"/>
  <c r="H8" i="5"/>
  <c r="J8" i="5"/>
  <c r="I13" i="5"/>
  <c r="L13" i="5"/>
  <c r="H8" i="6"/>
  <c r="J8" i="6"/>
  <c r="I13" i="6"/>
  <c r="L13" i="6"/>
  <c r="H8" i="3"/>
  <c r="J8" i="3"/>
  <c r="I15" i="3"/>
  <c r="L15" i="3"/>
  <c r="H8" i="4"/>
  <c r="J8" i="4"/>
  <c r="I15" i="4"/>
  <c r="L15" i="4"/>
  <c r="H8" i="7"/>
  <c r="J8" i="7"/>
  <c r="I16" i="7"/>
  <c r="L16" i="7"/>
  <c r="H8" i="8"/>
  <c r="J8" i="8"/>
  <c r="I16" i="8"/>
  <c r="L16" i="8"/>
  <c r="H8" i="9"/>
  <c r="J8" i="9"/>
  <c r="I16" i="9"/>
  <c r="L16" i="9"/>
  <c r="H8" i="10"/>
  <c r="J8" i="10"/>
  <c r="I16" i="10"/>
  <c r="L16" i="10"/>
  <c r="H8" i="11"/>
  <c r="J8" i="11"/>
  <c r="I16" i="11"/>
  <c r="L16" i="11"/>
  <c r="H8" i="12"/>
  <c r="J8" i="12"/>
  <c r="I16" i="12"/>
  <c r="L16" i="12"/>
  <c r="L8" i="1"/>
  <c r="L8" i="2"/>
  <c r="J13" i="2"/>
  <c r="L8" i="5"/>
  <c r="H13" i="5"/>
  <c r="J13" i="5"/>
  <c r="I8" i="6"/>
  <c r="L8" i="6"/>
  <c r="H13" i="6"/>
  <c r="J13" i="6"/>
  <c r="I8" i="3"/>
  <c r="L8" i="3"/>
  <c r="H15" i="3"/>
  <c r="J15" i="3"/>
  <c r="I8" i="4"/>
  <c r="L8" i="4"/>
  <c r="H15" i="4"/>
  <c r="J15" i="4"/>
  <c r="I8" i="7"/>
  <c r="L8" i="7"/>
  <c r="H16" i="7"/>
  <c r="J16" i="7"/>
  <c r="I8" i="8"/>
  <c r="L8" i="8"/>
  <c r="H16" i="8"/>
  <c r="J16" i="8"/>
  <c r="I8" i="9"/>
  <c r="L8" i="9"/>
  <c r="H16" i="9"/>
  <c r="J16" i="9"/>
  <c r="I8" i="10"/>
  <c r="L8" i="10"/>
  <c r="H16" i="10"/>
  <c r="J16" i="10"/>
  <c r="I8" i="11"/>
  <c r="L8" i="11"/>
  <c r="H16" i="11"/>
  <c r="J16" i="11"/>
  <c r="I8" i="12"/>
  <c r="L8" i="12"/>
  <c r="H16" i="12"/>
  <c r="J16" i="12"/>
  <c r="H8" i="19"/>
  <c r="K8" i="2"/>
  <c r="K13" i="2"/>
  <c r="K8" i="5"/>
  <c r="K13" i="5"/>
  <c r="K8" i="6"/>
  <c r="K13" i="6"/>
  <c r="K8" i="3"/>
  <c r="K15" i="3"/>
  <c r="K8" i="4"/>
  <c r="K15" i="4"/>
  <c r="K8" i="7"/>
  <c r="K16" i="7"/>
  <c r="K8" i="8"/>
  <c r="K16" i="8"/>
  <c r="K8" i="9"/>
  <c r="K16" i="9"/>
  <c r="K8" i="10"/>
  <c r="K16" i="10"/>
  <c r="K8" i="11"/>
  <c r="K16" i="11"/>
  <c r="K8" i="12"/>
  <c r="K16" i="12"/>
  <c r="K8" i="1"/>
  <c r="H8" i="1"/>
</calcChain>
</file>

<file path=xl/sharedStrings.xml><?xml version="1.0" encoding="utf-8"?>
<sst xmlns="http://schemas.openxmlformats.org/spreadsheetml/2006/main" count="1313" uniqueCount="230">
  <si>
    <t>TYPE :</t>
  </si>
  <si>
    <t>QUANTITE :</t>
  </si>
  <si>
    <t>IMPRIMANTE LOCALE A4 N&amp;B</t>
  </si>
  <si>
    <t>Vitesse N&amp;B (ppm)</t>
  </si>
  <si>
    <t>1 By-Pass (nbre de feuille A4)</t>
  </si>
  <si>
    <t>Capacité Totale en entrée (nbre de feuilles A4)</t>
  </si>
  <si>
    <t>CRITERES ECOLOGIQUES</t>
  </si>
  <si>
    <t>Minimum exigé</t>
  </si>
  <si>
    <t>Votre proposition</t>
  </si>
  <si>
    <t>CRITERES TECHNIQUES</t>
  </si>
  <si>
    <t>OPTIONS</t>
  </si>
  <si>
    <t>Référence :</t>
  </si>
  <si>
    <t>Maximum exigé</t>
  </si>
  <si>
    <t>nc</t>
  </si>
  <si>
    <t>N°1</t>
  </si>
  <si>
    <t>Capacité Totale de l'option 1 (nbre de feuille A4)</t>
  </si>
  <si>
    <t>N°2</t>
  </si>
  <si>
    <t>IMPRIMANTE LOCALE A4 COULEUR</t>
  </si>
  <si>
    <t>Vitesse COULEUR (ppm)</t>
  </si>
  <si>
    <t>MFP LOCAL A4 COULEUR</t>
  </si>
  <si>
    <t>Mémoire (Mo)</t>
  </si>
  <si>
    <t>Vitesse de numérisation en 300dpi A4 N&amp;B (ipm)</t>
  </si>
  <si>
    <t>MFP PRODUCTION A3 N&amp;B</t>
  </si>
  <si>
    <t>MFP LOCAL A3  COULEUR</t>
  </si>
  <si>
    <t>1 bac papier (nbre de feuille A4/bac)</t>
  </si>
  <si>
    <t>Grille de réponse</t>
  </si>
  <si>
    <t>Carte fax</t>
  </si>
  <si>
    <t>Commentaires</t>
  </si>
  <si>
    <t>Commentaire</t>
  </si>
  <si>
    <t>Bordereau des Prix Unitaires - Détail Quantitatif Estimatif</t>
  </si>
  <si>
    <t>Prix en €HT</t>
  </si>
  <si>
    <t>Prix en €TTC</t>
  </si>
  <si>
    <t>Prix unitaire</t>
  </si>
  <si>
    <t>Option n°1</t>
  </si>
  <si>
    <t>Prix</t>
  </si>
  <si>
    <t>Quantité</t>
  </si>
  <si>
    <t>DETAIL QUANTITATIF ESTIMATIF</t>
  </si>
  <si>
    <t>TOTAL</t>
  </si>
  <si>
    <t>Option n°2</t>
  </si>
  <si>
    <t>LOGICIEL</t>
  </si>
  <si>
    <t>Votre Configuration</t>
  </si>
  <si>
    <t>Aperçu en temps réel du statut des systèmes d’impression</t>
  </si>
  <si>
    <t>Recherche des périphériques</t>
  </si>
  <si>
    <t>Gestion des alertes</t>
  </si>
  <si>
    <t>Diagnostic des pannes</t>
  </si>
  <si>
    <t>Création des comptes et quotas</t>
  </si>
  <si>
    <t>Gestion des comptes utilisateur</t>
  </si>
  <si>
    <t>Rapport d’utilisation des périphériques</t>
  </si>
  <si>
    <t>Rapport d’utilisation des comptes</t>
  </si>
  <si>
    <t>PRESTATIONS ADDITIONNELLES</t>
  </si>
  <si>
    <t>Prestations additionnelles</t>
  </si>
  <si>
    <t>Service de gestion des pannes proactive : Intervention d'un technicien sur détection automatique des pannes.</t>
  </si>
  <si>
    <t>Service de gestion des consommables proactive : Expédition de consommables sur détection automatique des besoins.</t>
  </si>
  <si>
    <t>Relevé des compteurs</t>
  </si>
  <si>
    <t>LOGICIEL D'ADMINISTRATION DE PARC</t>
  </si>
  <si>
    <t xml:space="preserve">Fonctionnalités attendues </t>
  </si>
  <si>
    <t>FORMATION</t>
  </si>
  <si>
    <t xml:space="preserve">Formations attendues </t>
  </si>
  <si>
    <t>Formation à l'utilisation du logiciel d'administration de parc</t>
  </si>
  <si>
    <t>Formation des utilisateur à l'utilisation des matériels</t>
  </si>
  <si>
    <t>Mise à disposition de fiches mémo "utilisateur"</t>
  </si>
  <si>
    <t>FORMATION UTILISATEURS &amp; FORMATION SUR LE LOGICIEL D'ADMINISTRATION DE PARC</t>
  </si>
  <si>
    <t>PRIX UNITAIRE / JOUR DE FORMATION</t>
  </si>
  <si>
    <t>Nbre de jours proposés</t>
  </si>
  <si>
    <t>PRIX UNITAIRE / AN / MATERIEL</t>
  </si>
  <si>
    <t>GESTION DES PANNES</t>
  </si>
  <si>
    <t>GESTION DES CONSOMMABLES</t>
  </si>
  <si>
    <t>Nbre de matériels</t>
  </si>
  <si>
    <t>MAINTENANCE</t>
  </si>
  <si>
    <t>Le coût copie comprend au maximum CINQ CHIFFRES APRES LA VIRGULE.</t>
  </si>
  <si>
    <t>Le coût copie s'entend toutes pièces, fournitures et consommables inclus, interventions et déplacements des techniciens compris, à l'exception du papier.</t>
  </si>
  <si>
    <t xml:space="preserve">PRIX UNITAIRE </t>
  </si>
  <si>
    <t>Coût à la page</t>
  </si>
  <si>
    <t>Coût page noir &amp; blanc</t>
  </si>
  <si>
    <t>Coût page couleur</t>
  </si>
  <si>
    <t>2 bacs papier (nbre de feuille A4/bac)</t>
  </si>
  <si>
    <t>IMPRIMANTE DEPARTEMANTALE A4 COULEUR</t>
  </si>
  <si>
    <t>MFP LOCAL A4 N&amp;B</t>
  </si>
  <si>
    <t>MFP LOCAL A3 N&amp;B</t>
  </si>
  <si>
    <t>MFP PRODUCTION A3  COULEUR</t>
  </si>
  <si>
    <t>Meuble support</t>
  </si>
  <si>
    <t>N°4</t>
  </si>
  <si>
    <t>30 feuilles</t>
  </si>
  <si>
    <t>Option n°4</t>
  </si>
  <si>
    <t>MFP DEPARTEMENTAL A4 N&amp;B</t>
  </si>
  <si>
    <t>MFP DEPARTEMENTAL A4 COULEUR</t>
  </si>
  <si>
    <t>1 bac grande capacité (nbre de feuille A4/bac)</t>
  </si>
  <si>
    <t>Capacité Totale de l'option 2 (nbre de feuille A4)</t>
  </si>
  <si>
    <t>N°5</t>
  </si>
  <si>
    <t>50 feuilles</t>
  </si>
  <si>
    <t>Remarques</t>
  </si>
  <si>
    <t>Option n°5</t>
  </si>
  <si>
    <t>Module d'agrafage 2 points</t>
  </si>
  <si>
    <t>Référence de l'appel d'offres</t>
  </si>
  <si>
    <t>PRIX UNITAIRE / LOYER TRIMESTRIEL en €HT</t>
  </si>
  <si>
    <t>DETAIL QUANTITATIF ESTIMATIF en €HT</t>
  </si>
  <si>
    <t>LOA 8 Trimestres</t>
  </si>
  <si>
    <t>LOA 12 Trimestres</t>
  </si>
  <si>
    <t>LOA 16 Trimestres</t>
  </si>
  <si>
    <t>LOA 20 Trimestres</t>
  </si>
  <si>
    <t>Oui</t>
  </si>
  <si>
    <t>Non</t>
  </si>
  <si>
    <t>Choix du financement</t>
  </si>
  <si>
    <t>Bruit maximum en fonctionnement (dB)</t>
  </si>
  <si>
    <t>INSTALLATION</t>
  </si>
  <si>
    <t>Type d'équipement</t>
  </si>
  <si>
    <t>Matériel A3</t>
  </si>
  <si>
    <t>Le forfait installation comprend l'ensemble des frais liés à la mise en service des équipements :  pré-configuration, livraison, connexion, installation des drivers, configuration des différentes fonctions dans l'environnement client.</t>
  </si>
  <si>
    <t>Le forfait pourra aussi être appliqué en cas de demande par le client de déplacement des matériels.</t>
  </si>
  <si>
    <t>Nombre de matériel</t>
  </si>
  <si>
    <t>N° Option</t>
  </si>
  <si>
    <t>Intitulé de l'option</t>
  </si>
  <si>
    <t>Bac papier grande capacité A4</t>
  </si>
  <si>
    <t>Bac papier grande capacité A3</t>
  </si>
  <si>
    <t xml:space="preserve">Meuble support </t>
  </si>
  <si>
    <t>Module de pliage</t>
  </si>
  <si>
    <t>Boîte aux lettres</t>
  </si>
  <si>
    <t>Massicot de chasse</t>
  </si>
  <si>
    <t>Module d'encolage dos carré</t>
  </si>
  <si>
    <t>Contrôleur graphique</t>
  </si>
  <si>
    <t>Module Wifi</t>
  </si>
  <si>
    <t>Module Bluetooth</t>
  </si>
  <si>
    <t>Unité de perforation</t>
  </si>
  <si>
    <t>Détuileur</t>
  </si>
  <si>
    <t>Unité d'insertion</t>
  </si>
  <si>
    <t>Bac papier supplémentaire</t>
  </si>
  <si>
    <t>Séparateur de travaux</t>
  </si>
  <si>
    <t>N°7</t>
  </si>
  <si>
    <t>Option n°7</t>
  </si>
  <si>
    <t>La liste générale des options possibles pour l'ensemble des matériels est précisée ci-dessous.</t>
  </si>
  <si>
    <t xml:space="preserve"> Les caractéristiques attendues de chaque options sont précisées dans chacune des grilles de réponse.</t>
  </si>
  <si>
    <t>Module d'agrafage piqûre à cheval</t>
  </si>
  <si>
    <t>QUESTIONS</t>
  </si>
  <si>
    <t>OUI</t>
  </si>
  <si>
    <t>NON</t>
  </si>
  <si>
    <t>Certificat fourni</t>
  </si>
  <si>
    <t>Q1</t>
  </si>
  <si>
    <t>Q2</t>
  </si>
  <si>
    <t>Q3</t>
  </si>
  <si>
    <t>Q4</t>
  </si>
  <si>
    <t>Q5</t>
  </si>
  <si>
    <t>Q6</t>
  </si>
  <si>
    <t>Les matériels proposés respectent-ils la Directive européenne RoHS ? (Directive concernant les substances dangereuses suivantes : plomb, mercure, cadmium, chrome hexavalent, polybromodiphényles (PBB), polybromodiphényléthers (PBDE).)</t>
  </si>
  <si>
    <t>Q7</t>
  </si>
  <si>
    <t>Votre société (ou la marque distribuée) respecte-t-elle la Directive REACH (règlement sur l'enregistrement, l'évaluation, l'autorisation et les restrictions des substances chimiques)?</t>
  </si>
  <si>
    <t>Q8</t>
  </si>
  <si>
    <t>Votre société respecte-t-elle la réglementation européenne DEEE ? (Règlementation en vigueur relative aux déchets d’équipements électriques et électroniques.L'obligation pour le constructeur de reprise des DEEE Professionnels.)</t>
  </si>
  <si>
    <t>Q9</t>
  </si>
  <si>
    <t>Les matériels proposés respectent-ils la norme Blue Angel ? (Label écologique allemand décerné aux produits ayant un impact réduit sur l'environnement et notamment au niveau des émissions sonores, de la production de déchets, de l'absence de composants dangereux dans les produits et les consommables, et du faible dégagement d'ozone.)</t>
  </si>
  <si>
    <t>QUESTIONNAIRE DEVELOPPEMENT DURABLE</t>
  </si>
  <si>
    <t>Avez-vous (ou la marque distribuée) mis en place une politique QSE (Qualité Santé Environnement)?</t>
  </si>
  <si>
    <t>Etes-vous (ou la marque distribuée) certifié ISO 14001.(La certification atteste de la prise en compte du respect de l'environnement dans l'organisation quotidienne.)</t>
  </si>
  <si>
    <t>Vos produits bénéficient-ils d'un Ecolabel - Label européen ? (Le label écologique communautaire repose sur le principe d’une « approche globale » qui prend en considération le cycle de vie du produit à partir de l’extraction des matières premières, la fabrication, la distribution, et l’utilisation jusqu’à son recyclage ou son élimination après usage. La qualité et l’usage sont également pris en compte.)</t>
  </si>
  <si>
    <t>Les matériels proposés sont-ils certifiés au label ENERGY STAR ? (La consommation d’énergie du produit est conforme à la version 2.0 des exigences Energy Star.)</t>
  </si>
  <si>
    <t>Une assistance dans la mise en place d'un système de récupération des consommables et des pièces usagées est-elle proposée par votre société ?</t>
  </si>
  <si>
    <t>Q10</t>
  </si>
  <si>
    <t>non demandé</t>
  </si>
  <si>
    <t>Une assistance dans la mise en place d'un système de récupération des papiers usagés est-elle proposée par votre société ?</t>
  </si>
  <si>
    <t>Conso Electrique Typique - TEC (kWh/semaine)</t>
  </si>
  <si>
    <t>Boîtier d'identification par carte</t>
  </si>
  <si>
    <t>PostScript</t>
  </si>
  <si>
    <t>LOA</t>
  </si>
  <si>
    <t>Si la location est demandée, elle est à prévoir en terme à échoir.</t>
  </si>
  <si>
    <t>Logiciel d'administration du parc d'impression utilisant le protocole SNMP</t>
  </si>
  <si>
    <t>LOGICIEL DE REMONTEE DE COMPTEURS</t>
  </si>
  <si>
    <t>Configuration à distance des périphériques (Paramètres, propriétés, Firmware, etc.)</t>
  </si>
  <si>
    <t>Rapport d’utilisation des périphériques (Exportation des données sur fichiers Excel, PDF, etc.)</t>
  </si>
  <si>
    <t>Visualisation des informations concernant chaque périphérique (Utilisateurs, carnets d'adresses, journaux, etc.)</t>
  </si>
  <si>
    <t>IMPRIMANTE DEPARTEMENTALE A4 N&amp;B 30ppm</t>
  </si>
  <si>
    <t>IMPRIMANTE DEPARTEMENTALE A4 N&amp;B 40ppm</t>
  </si>
  <si>
    <t>MFP DEPARTEMENTAL A3 N&amp;B 35ppm</t>
  </si>
  <si>
    <t>MFP DEPARTEMENTAL A3  COULEUR 35ppm</t>
  </si>
  <si>
    <t>MFP DEPARTEMENTAL A3 N&amp;B 45ppm</t>
  </si>
  <si>
    <t>MFP DEPARTEMENTAL A3  COULEUR 45ppm</t>
  </si>
  <si>
    <t>PRESSE PRODUCTION A3 N&amp;B 90ppm</t>
  </si>
  <si>
    <t>PRESSE PRODUCTION A3 COULEUR 90ppm</t>
  </si>
  <si>
    <t>Prix achat en €HT</t>
  </si>
  <si>
    <t>V18112015-1</t>
  </si>
  <si>
    <t>Mémoire (Go)</t>
  </si>
  <si>
    <t>N°3</t>
  </si>
  <si>
    <t>2 bacs papier (nbre de feuille jusque SRA3+/bac)</t>
  </si>
  <si>
    <t>Module d'agrafage 2 points &amp; piqure à cheval externe</t>
  </si>
  <si>
    <t>N°8</t>
  </si>
  <si>
    <t>N°9</t>
  </si>
  <si>
    <t>N°10</t>
  </si>
  <si>
    <t xml:space="preserve">Controleur graphique </t>
  </si>
  <si>
    <t>Voir Onglet Controleur graphique</t>
  </si>
  <si>
    <t>oui</t>
  </si>
  <si>
    <t>non</t>
  </si>
  <si>
    <t>Numérisation de documents vers support USB, mail et fichier en réseau, les formats de numérisation devront être : JPEG, PDF, TIFF et XPS.</t>
  </si>
  <si>
    <t>Logiciel d’imposition,</t>
  </si>
  <si>
    <t>Logiciel d’assemblage et d’insertion en PDF,</t>
  </si>
  <si>
    <t>Outils de calibration de la chaine graphique,</t>
  </si>
  <si>
    <r>
      <t>o</t>
    </r>
    <r>
      <rPr>
        <sz val="7"/>
        <color theme="1"/>
        <rFont val="Times New Roman"/>
        <family val="1"/>
      </rPr>
      <t xml:space="preserve">   </t>
    </r>
    <r>
      <rPr>
        <sz val="11"/>
        <color theme="1"/>
        <rFont val="Calibri"/>
        <family val="2"/>
        <scheme val="minor"/>
      </rPr>
      <t>Suite Corel™ 2017</t>
    </r>
  </si>
  <si>
    <r>
      <t>o</t>
    </r>
    <r>
      <rPr>
        <sz val="7"/>
        <color theme="1"/>
        <rFont val="Times New Roman"/>
        <family val="1"/>
      </rPr>
      <t xml:space="preserve">   </t>
    </r>
    <r>
      <rPr>
        <sz val="11"/>
        <color theme="1"/>
        <rFont val="Calibri"/>
        <family val="2"/>
        <scheme val="minor"/>
      </rPr>
      <t>Suite Adobe™ 2017</t>
    </r>
  </si>
  <si>
    <r>
      <t>o</t>
    </r>
    <r>
      <rPr>
        <sz val="7"/>
        <color theme="1"/>
        <rFont val="Times New Roman"/>
        <family val="1"/>
      </rPr>
      <t xml:space="preserve">   </t>
    </r>
    <r>
      <rPr>
        <sz val="11"/>
        <color theme="1"/>
        <rFont val="Calibri"/>
        <family val="2"/>
        <scheme val="minor"/>
      </rPr>
      <t xml:space="preserve">Suite Microsoft Office™ 2016 </t>
    </r>
  </si>
  <si>
    <t>CONTROLEUR GRAPHIQUE</t>
  </si>
  <si>
    <t>Option n°3</t>
  </si>
  <si>
    <t>Option n°8</t>
  </si>
  <si>
    <t>Option n°9</t>
  </si>
  <si>
    <t>Option n°10</t>
  </si>
  <si>
    <t>Achat</t>
  </si>
  <si>
    <r>
      <rPr>
        <sz val="11"/>
        <color theme="1"/>
        <rFont val="Calibri"/>
        <family val="2"/>
      </rPr>
      <t>≥</t>
    </r>
    <r>
      <rPr>
        <sz val="11"/>
        <color theme="1"/>
        <rFont val="Calibri"/>
        <family val="2"/>
        <scheme val="minor"/>
      </rPr>
      <t>60</t>
    </r>
  </si>
  <si>
    <t>PRESSE PRODUCTION A3 COULEUR ≥60ppm</t>
  </si>
  <si>
    <t>Logiciel de gestion des spools d'impression,</t>
  </si>
  <si>
    <t>Formation Utilisateur</t>
  </si>
  <si>
    <t>Formation au logiciel d’imposition</t>
  </si>
  <si>
    <t>Formation logiciel de gestion des spools d’impression</t>
  </si>
  <si>
    <t>Formation aux outils de calibration de la chaine graphique</t>
  </si>
  <si>
    <t>Formation au logiciel d’assemblage et d’insertion en PDF</t>
  </si>
  <si>
    <t>FORMATION UTILISATEURS                          (1 utilisateur référent)</t>
  </si>
  <si>
    <t>FORMATION AUX LOGICIELS</t>
  </si>
  <si>
    <t>n°4</t>
  </si>
  <si>
    <t>Scanner R/V 1 passe</t>
  </si>
  <si>
    <t>200 ppm</t>
  </si>
  <si>
    <t>Compatibilité Mac (postscript) et PC</t>
  </si>
  <si>
    <t>Les formats papier supportés : A4, A3, SRA3 (35 * 42)</t>
  </si>
  <si>
    <t>Types de support : papier ordinaire, papier couché, carte (intercote, conqueror, trucard ….), .</t>
  </si>
  <si>
    <t>TYPE DE SUPPORTS</t>
  </si>
  <si>
    <t>Enveloppes, étiquettes normal, indéchirable, polyester</t>
  </si>
  <si>
    <t>Le grammage de 70gr à 300 gr en recto/verso.</t>
  </si>
  <si>
    <t>AO/EURE ACTIVITES ET SERVICES INTER-ENTREPRISES</t>
  </si>
  <si>
    <t>Le prix d’une copie A3 sera égal au prix d’une copie A4 en noir et blanc et en couleur</t>
  </si>
  <si>
    <t>N° de SIRET : 822 835 419 00018</t>
  </si>
  <si>
    <t>Volumétrie moyenne annuelle :</t>
  </si>
  <si>
    <t>Noir &amp; Blanc</t>
  </si>
  <si>
    <t>Couleur</t>
  </si>
  <si>
    <t>Compabilité avec les suites logicielles utilisées au sein de EURE ACTIVITES ET SERVICES INTER-ENTREPRISES</t>
  </si>
  <si>
    <t>Le grammage de 70gr à 350 gr en recto simple (papier couché)</t>
  </si>
  <si>
    <t>1 bac grande capacité externe (nbre de feuille SRA3+/ 350g /bac)</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</si>
</sst>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u/>
      <sz val="11"/>
      <color theme="1"/>
      <name val="Calibri"/>
      <family val="2"/>
      <scheme val="minor"/>
    </font>
    <font>
      <sz val="12"/>
      <color theme="1"/>
      <name val="Calibri"/>
      <family val="2"/>
      <scheme val="minor"/>
    </font>
    <font>
      <sz val="12"/>
      <color rgb="FF000000"/>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u/>
      <sz val="12"/>
      <color theme="1"/>
      <name val="Calibri"/>
      <family val="2"/>
      <scheme val="minor"/>
    </font>
    <font>
      <b/>
      <u/>
      <sz val="14"/>
      <color theme="1"/>
      <name val="Calibri"/>
      <family val="2"/>
      <scheme val="minor"/>
    </font>
    <font>
      <b/>
      <u/>
      <sz val="11"/>
      <color rgb="FF000000"/>
      <name val="Calibri"/>
      <family val="2"/>
      <scheme val="minor"/>
    </font>
    <font>
      <b/>
      <u/>
      <sz val="11"/>
      <color theme="1"/>
      <name val="Calibri"/>
      <family val="2"/>
      <scheme val="minor"/>
    </font>
    <font>
      <u/>
      <sz val="12"/>
      <color rgb="FF000000"/>
      <name val="Calibri"/>
      <family val="2"/>
      <scheme val="minor"/>
    </font>
    <font>
      <sz val="8"/>
      <color theme="1"/>
      <name val="Calibri"/>
      <family val="2"/>
      <scheme val="minor"/>
    </font>
    <font>
      <b/>
      <i/>
      <sz val="12"/>
      <name val="Calibri"/>
      <family val="2"/>
      <scheme val="minor"/>
    </font>
    <font>
      <sz val="12"/>
      <name val="Calibri"/>
      <family val="2"/>
      <scheme val="minor"/>
    </font>
    <font>
      <b/>
      <sz val="12"/>
      <color theme="1"/>
      <name val="Calibri"/>
      <family val="2"/>
      <scheme val="minor"/>
    </font>
    <font>
      <sz val="12"/>
      <color indexed="10"/>
      <name val="Calibri"/>
      <family val="2"/>
      <scheme val="minor"/>
    </font>
    <font>
      <sz val="7"/>
      <color theme="1"/>
      <name val="Times New Roman"/>
      <family val="1"/>
    </font>
    <font>
      <sz val="11"/>
      <color theme="1"/>
      <name val="Courier New"/>
      <family val="3"/>
    </font>
    <font>
      <sz val="11"/>
      <color theme="1"/>
      <name val="Calibri"/>
      <family val="2"/>
    </font>
    <font>
      <sz val="10"/>
      <color theme="1"/>
      <name val="Calibri"/>
      <family val="2"/>
      <scheme val="minor"/>
    </font>
    <font>
      <sz val="12"/>
      <color rgb="FF535557"/>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rgb="FFA6A6A6"/>
        <bgColor indexed="64"/>
      </patternFill>
    </fill>
    <fill>
      <patternFill patternType="solid">
        <fgColor rgb="FFD9D9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277">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2" borderId="1" xfId="0" applyFont="1" applyFill="1"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3" fillId="0" borderId="0" xfId="0" applyFont="1" applyFill="1" applyBorder="1" applyAlignment="1">
      <alignment vertical="center"/>
    </xf>
    <xf numFmtId="0" fontId="2" fillId="0" borderId="1" xfId="0" applyFont="1" applyBorder="1" applyAlignment="1">
      <alignment horizontal="center" vertical="center"/>
    </xf>
    <xf numFmtId="0" fontId="0" fillId="0" borderId="0" xfId="0" applyFill="1" applyBorder="1" applyAlignment="1">
      <alignment vertical="center"/>
    </xf>
    <xf numFmtId="0" fontId="0" fillId="0" borderId="1" xfId="0" applyFill="1" applyBorder="1" applyAlignment="1">
      <alignment vertical="center"/>
    </xf>
    <xf numFmtId="0" fontId="0" fillId="0" borderId="5" xfId="0" applyFill="1" applyBorder="1" applyAlignment="1">
      <alignment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2" fillId="3" borderId="1" xfId="0" applyFont="1" applyFill="1" applyBorder="1" applyAlignment="1">
      <alignment vertical="center"/>
    </xf>
    <xf numFmtId="0" fontId="0" fillId="0" borderId="14" xfId="0" applyBorder="1" applyAlignment="1">
      <alignment vertical="center"/>
    </xf>
    <xf numFmtId="0" fontId="2" fillId="0" borderId="0" xfId="0" applyFont="1" applyFill="1" applyBorder="1" applyAlignment="1">
      <alignment vertical="center"/>
    </xf>
    <xf numFmtId="0" fontId="0" fillId="0" borderId="0" xfId="0" applyFont="1"/>
    <xf numFmtId="0" fontId="0" fillId="0" borderId="0" xfId="0" applyFont="1" applyAlignment="1">
      <alignment vertical="center"/>
    </xf>
    <xf numFmtId="0" fontId="0" fillId="0" borderId="1" xfId="0" applyFont="1" applyBorder="1" applyAlignment="1">
      <alignment vertical="center"/>
    </xf>
    <xf numFmtId="0" fontId="6" fillId="0" borderId="0" xfId="0" applyFont="1"/>
    <xf numFmtId="0" fontId="2" fillId="5" borderId="1" xfId="0" applyFont="1" applyFill="1" applyBorder="1" applyAlignment="1">
      <alignment horizontal="center" wrapText="1"/>
    </xf>
    <xf numFmtId="0" fontId="2" fillId="5"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3" borderId="5"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0" xfId="0" applyBorder="1" applyAlignment="1">
      <alignment vertical="center"/>
    </xf>
    <xf numFmtId="0" fontId="5" fillId="0" borderId="0" xfId="0" applyFont="1" applyBorder="1" applyAlignment="1">
      <alignment vertical="top"/>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1" xfId="0" applyFill="1" applyBorder="1" applyAlignment="1">
      <alignment vertical="center"/>
    </xf>
    <xf numFmtId="0" fontId="0" fillId="2" borderId="1" xfId="0" applyFill="1" applyBorder="1" applyAlignment="1">
      <alignment horizontal="center" vertical="center"/>
    </xf>
    <xf numFmtId="0" fontId="0" fillId="7" borderId="1" xfId="0" applyFill="1" applyBorder="1" applyAlignment="1">
      <alignment horizontal="center" vertical="center"/>
    </xf>
    <xf numFmtId="0" fontId="2" fillId="0" borderId="14" xfId="0" applyFont="1" applyBorder="1" applyAlignment="1">
      <alignment horizontal="center" vertical="center"/>
    </xf>
    <xf numFmtId="0" fontId="0" fillId="2" borderId="2" xfId="0" applyFill="1" applyBorder="1" applyAlignment="1">
      <alignment horizontal="center" vertical="center"/>
    </xf>
    <xf numFmtId="0" fontId="0" fillId="0" borderId="26" xfId="0" applyBorder="1" applyAlignment="1">
      <alignment vertical="center"/>
    </xf>
    <xf numFmtId="0" fontId="1" fillId="2" borderId="23" xfId="0" applyFont="1" applyFill="1" applyBorder="1"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xf>
    <xf numFmtId="0" fontId="0" fillId="7" borderId="18" xfId="0" applyFill="1" applyBorder="1"/>
    <xf numFmtId="0" fontId="0" fillId="7" borderId="0" xfId="0" applyFill="1" applyBorder="1"/>
    <xf numFmtId="0" fontId="0" fillId="7" borderId="19" xfId="0" applyFill="1" applyBorder="1"/>
    <xf numFmtId="0" fontId="0" fillId="7" borderId="20" xfId="0" applyFill="1" applyBorder="1"/>
    <xf numFmtId="0" fontId="0" fillId="7" borderId="21" xfId="0" applyFill="1" applyBorder="1"/>
    <xf numFmtId="0" fontId="0" fillId="7" borderId="22" xfId="0" applyFill="1" applyBorder="1"/>
    <xf numFmtId="0" fontId="2" fillId="0" borderId="1" xfId="0" applyFont="1" applyBorder="1" applyAlignment="1">
      <alignment horizontal="center"/>
    </xf>
    <xf numFmtId="0" fontId="1" fillId="2" borderId="24" xfId="0" applyFont="1" applyFill="1" applyBorder="1" applyAlignment="1">
      <alignment vertical="center"/>
    </xf>
    <xf numFmtId="0" fontId="0" fillId="0" borderId="1" xfId="0" applyBorder="1" applyAlignment="1">
      <alignment horizontal="center" vertical="center"/>
    </xf>
    <xf numFmtId="0" fontId="0" fillId="0" borderId="0" xfId="0" applyAlignment="1">
      <alignment vertical="top" wrapText="1"/>
    </xf>
    <xf numFmtId="0" fontId="0" fillId="0" borderId="0" xfId="0" applyFont="1" applyFill="1" applyBorder="1" applyAlignment="1">
      <alignment vertical="center"/>
    </xf>
    <xf numFmtId="0" fontId="16" fillId="7" borderId="0" xfId="0" applyFont="1" applyFill="1" applyBorder="1"/>
    <xf numFmtId="0" fontId="0" fillId="0" borderId="0" xfId="0" applyFont="1" applyBorder="1" applyAlignment="1">
      <alignment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17" fillId="0" borderId="23" xfId="0" applyFont="1" applyBorder="1" applyAlignment="1">
      <alignment horizontal="center" vertical="center" wrapText="1"/>
    </xf>
    <xf numFmtId="0" fontId="17" fillId="0" borderId="27" xfId="0" applyFont="1" applyBorder="1" applyAlignment="1">
      <alignment horizontal="center" vertical="center"/>
    </xf>
    <xf numFmtId="0" fontId="6" fillId="0" borderId="29" xfId="0" applyFont="1" applyBorder="1" applyAlignment="1">
      <alignment horizontal="center" vertical="center" wrapText="1"/>
    </xf>
    <xf numFmtId="0" fontId="0" fillId="0" borderId="30" xfId="0" applyFill="1" applyBorder="1" applyAlignment="1">
      <alignment horizontal="center" vertical="center"/>
    </xf>
    <xf numFmtId="0" fontId="20" fillId="0" borderId="29"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2" fillId="0" borderId="1" xfId="0" applyFont="1" applyBorder="1" applyAlignment="1">
      <alignment horizontal="center" vertical="center"/>
    </xf>
    <xf numFmtId="0" fontId="19" fillId="0" borderId="31" xfId="0" applyFont="1" applyBorder="1" applyAlignment="1">
      <alignment horizontal="center" vertical="center"/>
    </xf>
    <xf numFmtId="0" fontId="0" fillId="0" borderId="31" xfId="0" applyFill="1" applyBorder="1" applyAlignment="1">
      <alignment horizontal="center" vertical="center"/>
    </xf>
    <xf numFmtId="0" fontId="17" fillId="0" borderId="28" xfId="0" applyFont="1" applyBorder="1" applyAlignment="1">
      <alignment horizontal="center" vertical="center"/>
    </xf>
    <xf numFmtId="0" fontId="6" fillId="0" borderId="28" xfId="0" applyFont="1" applyBorder="1" applyAlignment="1">
      <alignment horizontal="center" vertical="center"/>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0" fillId="0" borderId="31" xfId="0" applyFill="1" applyBorder="1" applyAlignment="1">
      <alignment vertical="center" wrapText="1"/>
    </xf>
    <xf numFmtId="0" fontId="0" fillId="0" borderId="30" xfId="0" applyFill="1" applyBorder="1" applyAlignment="1">
      <alignment vertical="center" wrapText="1"/>
    </xf>
    <xf numFmtId="0" fontId="2" fillId="0" borderId="1" xfId="0" applyFont="1" applyBorder="1" applyAlignment="1">
      <alignment horizontal="center" vertical="center"/>
    </xf>
    <xf numFmtId="0" fontId="0" fillId="0" borderId="7" xfId="0" applyBorder="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7" borderId="0" xfId="0" applyFill="1" applyBorder="1" applyAlignment="1">
      <alignment horizontal="center" vertical="center"/>
    </xf>
    <xf numFmtId="0" fontId="0" fillId="0" borderId="1" xfId="0" applyBorder="1" applyAlignment="1">
      <alignment horizontal="center" vertical="center"/>
    </xf>
    <xf numFmtId="0" fontId="1" fillId="2" borderId="23" xfId="0" applyFont="1" applyFill="1" applyBorder="1" applyAlignment="1">
      <alignment horizontal="center" vertical="center"/>
    </xf>
    <xf numFmtId="0" fontId="0" fillId="0" borderId="26" xfId="0" applyBorder="1" applyAlignment="1">
      <alignment horizontal="center" vertical="center"/>
    </xf>
    <xf numFmtId="0" fontId="0" fillId="7" borderId="0" xfId="0" applyFill="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7" borderId="0"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10" fillId="0" borderId="0" xfId="0" applyFont="1" applyBorder="1" applyAlignment="1">
      <alignment wrapText="1"/>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9" fillId="5"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3" borderId="5" xfId="0" applyFont="1" applyFill="1" applyBorder="1" applyAlignment="1">
      <alignment vertical="center"/>
    </xf>
    <xf numFmtId="0" fontId="0" fillId="0" borderId="1" xfId="0" applyFont="1" applyBorder="1" applyAlignment="1">
      <alignment vertical="center" wrapText="1"/>
    </xf>
    <xf numFmtId="0" fontId="0" fillId="0" borderId="0" xfId="0" applyAlignment="1">
      <alignment vertical="center" wrapText="1"/>
    </xf>
    <xf numFmtId="0" fontId="9" fillId="5"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6" fillId="0" borderId="0" xfId="0" applyFont="1" applyAlignment="1">
      <alignmen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12" fillId="0" borderId="9"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1" fillId="0" borderId="9" xfId="0" applyFont="1" applyFill="1" applyBorder="1" applyAlignment="1">
      <alignment horizontal="lef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13" fillId="0" borderId="9"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5" fillId="0" borderId="9" xfId="0" applyFont="1" applyFill="1" applyBorder="1" applyAlignment="1">
      <alignment horizontal="left" vertical="center"/>
    </xf>
    <xf numFmtId="0" fontId="5" fillId="0" borderId="9"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2" fillId="6" borderId="23" xfId="0" applyFont="1" applyFill="1" applyBorder="1" applyAlignment="1">
      <alignment horizontal="center"/>
    </xf>
    <xf numFmtId="0" fontId="2" fillId="6" borderId="24" xfId="0" applyFont="1" applyFill="1" applyBorder="1" applyAlignment="1">
      <alignment horizontal="center"/>
    </xf>
    <xf numFmtId="0" fontId="2" fillId="6" borderId="25" xfId="0" applyFont="1" applyFill="1" applyBorder="1" applyAlignment="1">
      <alignment horizont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6" borderId="1" xfId="0" applyFont="1" applyFill="1" applyBorder="1" applyAlignment="1">
      <alignment horizontal="center"/>
    </xf>
    <xf numFmtId="0" fontId="0" fillId="0" borderId="0" xfId="0" applyAlignment="1">
      <alignment horizontal="center" vertical="center" wrapText="1"/>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3" xfId="0" applyFill="1" applyBorder="1" applyAlignment="1">
      <alignment horizontal="center" vertical="center"/>
    </xf>
    <xf numFmtId="0" fontId="0" fillId="0" borderId="13" xfId="0" applyFill="1" applyBorder="1" applyAlignment="1">
      <alignment horizontal="center" vertical="center"/>
    </xf>
    <xf numFmtId="0" fontId="0" fillId="0" borderId="2" xfId="0" applyFill="1" applyBorder="1" applyAlignment="1">
      <alignment horizontal="center" vertical="center"/>
    </xf>
    <xf numFmtId="0" fontId="1" fillId="2" borderId="1" xfId="0" applyFont="1" applyFill="1" applyBorder="1" applyAlignment="1">
      <alignment horizontal="center" vertical="center"/>
    </xf>
    <xf numFmtId="0" fontId="4" fillId="2" borderId="0" xfId="0" applyFont="1" applyFill="1" applyAlignment="1">
      <alignment horizontal="center" vertical="center"/>
    </xf>
    <xf numFmtId="0" fontId="1" fillId="2" borderId="0" xfId="0" applyFont="1" applyFill="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2" fillId="3" borderId="5" xfId="0" applyFont="1" applyFill="1" applyBorder="1" applyAlignment="1">
      <alignment horizontal="center" vertical="center"/>
    </xf>
    <xf numFmtId="0" fontId="2" fillId="3" borderId="14" xfId="0" applyFont="1" applyFill="1" applyBorder="1" applyAlignment="1">
      <alignment horizontal="center"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4"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0" fillId="0" borderId="5" xfId="0" applyBorder="1" applyAlignment="1">
      <alignment horizontal="left" vertical="center"/>
    </xf>
    <xf numFmtId="0" fontId="0" fillId="0" borderId="14" xfId="0" applyBorder="1" applyAlignment="1">
      <alignment horizontal="left" vertical="center"/>
    </xf>
    <xf numFmtId="0" fontId="0" fillId="0" borderId="5" xfId="0" applyBorder="1" applyAlignment="1">
      <alignment horizontal="center" vertical="center"/>
    </xf>
    <xf numFmtId="0" fontId="0" fillId="0" borderId="14" xfId="0"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 xfId="0" applyFont="1" applyFill="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0" fontId="0" fillId="0" borderId="4"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9" xfId="0" applyFont="1" applyBorder="1" applyAlignment="1">
      <alignment horizontal="center" vertical="top"/>
    </xf>
    <xf numFmtId="0" fontId="5" fillId="0" borderId="0" xfId="0" applyFont="1" applyBorder="1" applyAlignment="1">
      <alignment horizontal="center" vertical="top"/>
    </xf>
    <xf numFmtId="0" fontId="5" fillId="0" borderId="4" xfId="0" applyFont="1" applyBorder="1" applyAlignment="1">
      <alignment horizontal="center" vertical="top"/>
    </xf>
    <xf numFmtId="0" fontId="5" fillId="0" borderId="10" xfId="0" applyFont="1" applyBorder="1" applyAlignment="1">
      <alignment horizontal="center" vertical="top"/>
    </xf>
    <xf numFmtId="0" fontId="5" fillId="0" borderId="11" xfId="0" applyFont="1" applyBorder="1" applyAlignment="1">
      <alignment horizontal="center" vertical="top"/>
    </xf>
    <xf numFmtId="0" fontId="5" fillId="0" borderId="12" xfId="0" applyFont="1" applyBorder="1" applyAlignment="1">
      <alignment horizontal="center" vertical="top"/>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2" xfId="0" applyFont="1" applyFill="1" applyBorder="1" applyAlignment="1">
      <alignment horizontal="center" vertical="center"/>
    </xf>
    <xf numFmtId="0" fontId="9" fillId="5"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1" fillId="0" borderId="1" xfId="0" applyFont="1" applyBorder="1" applyAlignment="1">
      <alignment horizontal="left" vertical="top"/>
    </xf>
    <xf numFmtId="0" fontId="22" fillId="0" borderId="1" xfId="0" applyFont="1" applyBorder="1" applyAlignment="1">
      <alignment horizontal="center" vertical="center"/>
    </xf>
    <xf numFmtId="0" fontId="10" fillId="8" borderId="1" xfId="0" applyFont="1" applyFill="1" applyBorder="1" applyAlignment="1">
      <alignment horizontal="center" vertical="center" wrapText="1"/>
    </xf>
    <xf numFmtId="0" fontId="9" fillId="5" borderId="1" xfId="0" applyFont="1" applyFill="1" applyBorder="1" applyAlignment="1">
      <alignment horizontal="center" wrapText="1"/>
    </xf>
    <xf numFmtId="0" fontId="10" fillId="0" borderId="1" xfId="0" applyFont="1" applyBorder="1" applyAlignment="1">
      <alignment horizontal="left" wrapText="1"/>
    </xf>
    <xf numFmtId="0" fontId="0" fillId="7" borderId="0" xfId="0" applyFill="1" applyBorder="1" applyAlignment="1">
      <alignment horizontal="center" vertical="center"/>
    </xf>
    <xf numFmtId="0" fontId="11" fillId="0" borderId="6" xfId="0" applyFont="1" applyBorder="1" applyAlignment="1">
      <alignment vertical="top"/>
    </xf>
    <xf numFmtId="0" fontId="11" fillId="0" borderId="7" xfId="0" applyFont="1" applyBorder="1" applyAlignment="1">
      <alignment vertical="top"/>
    </xf>
    <xf numFmtId="0" fontId="11" fillId="0" borderId="8" xfId="0" applyFont="1" applyBorder="1" applyAlignment="1">
      <alignment vertical="top"/>
    </xf>
    <xf numFmtId="0" fontId="11" fillId="0" borderId="9" xfId="0" applyFont="1" applyBorder="1" applyAlignment="1">
      <alignment vertical="top"/>
    </xf>
    <xf numFmtId="0" fontId="11" fillId="0" borderId="0" xfId="0" applyFont="1" applyBorder="1" applyAlignment="1">
      <alignment vertical="top"/>
    </xf>
    <xf numFmtId="0" fontId="11" fillId="0" borderId="4" xfId="0" applyFont="1" applyBorder="1" applyAlignment="1">
      <alignment vertical="top"/>
    </xf>
    <xf numFmtId="0" fontId="11" fillId="0" borderId="10" xfId="0" applyFont="1" applyBorder="1" applyAlignment="1">
      <alignment vertical="top"/>
    </xf>
    <xf numFmtId="0" fontId="11" fillId="0" borderId="11" xfId="0" applyFont="1" applyBorder="1" applyAlignment="1">
      <alignment vertical="top"/>
    </xf>
    <xf numFmtId="0" fontId="11" fillId="0" borderId="12" xfId="0" applyFont="1" applyBorder="1" applyAlignment="1">
      <alignment vertical="top"/>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0" fillId="0" borderId="1" xfId="0" applyBorder="1" applyAlignment="1">
      <alignment horizontal="center" vertical="center"/>
    </xf>
    <xf numFmtId="0" fontId="2" fillId="0" borderId="3" xfId="0" applyFont="1" applyBorder="1" applyAlignment="1">
      <alignment horizontal="left" vertical="center"/>
    </xf>
    <xf numFmtId="0" fontId="2" fillId="0" borderId="1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4" fillId="0" borderId="3"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2" xfId="0" applyFont="1" applyFill="1" applyBorder="1" applyAlignment="1">
      <alignment horizontal="left" vertical="center"/>
    </xf>
    <xf numFmtId="0" fontId="24" fillId="0" borderId="1"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0" fillId="0" borderId="13" xfId="0" applyFill="1" applyBorder="1" applyAlignment="1">
      <alignment horizontal="left" vertical="center" wrapText="1"/>
    </xf>
    <xf numFmtId="0" fontId="0" fillId="0" borderId="2" xfId="0" applyFill="1" applyBorder="1" applyAlignment="1">
      <alignment horizontal="left" vertical="center" wrapText="1"/>
    </xf>
    <xf numFmtId="0" fontId="0" fillId="0" borderId="1" xfId="0" applyFill="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0" fillId="0" borderId="1" xfId="0" applyFill="1" applyBorder="1" applyAlignment="1">
      <alignment horizontal="left" vertical="center" wrapText="1"/>
    </xf>
    <xf numFmtId="0" fontId="0" fillId="0" borderId="0" xfId="0" applyBorder="1" applyAlignment="1">
      <alignment horizontal="left" vertical="center"/>
    </xf>
    <xf numFmtId="0" fontId="7" fillId="0" borderId="1" xfId="0" applyFont="1" applyBorder="1" applyAlignment="1">
      <alignment horizontal="left" wrapText="1"/>
    </xf>
    <xf numFmtId="0" fontId="0" fillId="0" borderId="8" xfId="0" applyFill="1" applyBorder="1" applyAlignment="1">
      <alignment horizontal="left" vertical="center"/>
    </xf>
    <xf numFmtId="0" fontId="0" fillId="0" borderId="5" xfId="0" applyFill="1" applyBorder="1" applyAlignment="1">
      <alignment horizontal="left" vertical="center"/>
    </xf>
    <xf numFmtId="0" fontId="5" fillId="0" borderId="1" xfId="0" applyFont="1" applyBorder="1" applyAlignment="1">
      <alignment horizontal="left" vertical="top"/>
    </xf>
    <xf numFmtId="0" fontId="0" fillId="0" borderId="13" xfId="0" applyFill="1" applyBorder="1" applyAlignment="1">
      <alignment horizontal="left" vertical="center"/>
    </xf>
    <xf numFmtId="0" fontId="0" fillId="0" borderId="2" xfId="0" applyFill="1" applyBorder="1" applyAlignment="1">
      <alignment horizontal="left" vertical="center"/>
    </xf>
    <xf numFmtId="0" fontId="0" fillId="0" borderId="0" xfId="0" applyBorder="1" applyAlignment="1">
      <alignment horizontal="center" vertical="center"/>
    </xf>
    <xf numFmtId="0" fontId="2"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ill="1" applyBorder="1" applyAlignment="1">
      <alignment horizontal="left" vertical="center"/>
    </xf>
    <xf numFmtId="0" fontId="2" fillId="3" borderId="9" xfId="0" applyFont="1" applyFill="1" applyBorder="1" applyAlignment="1">
      <alignment horizontal="center" vertical="center"/>
    </xf>
    <xf numFmtId="0" fontId="2" fillId="3" borderId="0" xfId="0" applyFont="1" applyFill="1" applyBorder="1" applyAlignment="1">
      <alignment horizontal="center" vertical="center"/>
    </xf>
    <xf numFmtId="0" fontId="0" fillId="0" borderId="0" xfId="0" applyAlignment="1">
      <alignment horizontal="left" vertical="top" wrapText="1"/>
    </xf>
    <xf numFmtId="0" fontId="0" fillId="0" borderId="3" xfId="0" applyFill="1" applyBorder="1" applyAlignment="1">
      <alignment horizontal="left" vertical="center"/>
    </xf>
    <xf numFmtId="0" fontId="2" fillId="0" borderId="0" xfId="0" applyFont="1" applyAlignment="1">
      <alignment horizontal="center" vertical="center"/>
    </xf>
    <xf numFmtId="0" fontId="25" fillId="0" borderId="0" xfId="0" applyFont="1" applyAlignment="1">
      <alignment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wrapText="1"/>
    </xf>
    <xf numFmtId="3" fontId="23" fillId="0" borderId="1"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1019175</xdr:colOff>
      <xdr:row>0</xdr:row>
      <xdr:rowOff>1</xdr:rowOff>
    </xdr:from>
    <xdr:to>
      <xdr:col>4</xdr:col>
      <xdr:colOff>38100</xdr:colOff>
      <xdr:row>2</xdr:row>
      <xdr:rowOff>167215</xdr:rowOff>
    </xdr:to>
    <xdr:pic>
      <xdr:nvPicPr>
        <xdr:cNvPr id="3" name="Image 2" descr="petit-logo-cl-naxan-ss-baseline.png"/>
        <xdr:cNvPicPr>
          <a:picLocks noChangeAspect="1"/>
        </xdr:cNvPicPr>
      </xdr:nvPicPr>
      <xdr:blipFill>
        <a:blip xmlns:r="http://schemas.openxmlformats.org/officeDocument/2006/relationships" r:embed="rId1" cstate="print"/>
        <a:stretch>
          <a:fillRect/>
        </a:stretch>
      </xdr:blipFill>
      <xdr:spPr>
        <a:xfrm>
          <a:off x="2333625" y="1"/>
          <a:ext cx="1209675" cy="54821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zoomScaleNormal="100" workbookViewId="0">
      <selection activeCell="A7" sqref="A7:G7"/>
    </sheetView>
  </sheetViews>
  <sheetFormatPr baseColWidth="10" defaultRowHeight="15" x14ac:dyDescent="0.25"/>
  <cols>
    <col min="1" max="1" width="3.85546875" customWidth="1"/>
    <col min="2" max="3" width="15.85546875" bestFit="1" customWidth="1"/>
    <col min="4" max="6" width="17" bestFit="1" customWidth="1"/>
    <col min="7" max="7" width="5" customWidth="1"/>
  </cols>
  <sheetData>
    <row r="1" spans="1:7" x14ac:dyDescent="0.25">
      <c r="A1" s="137"/>
      <c r="B1" s="138"/>
      <c r="C1" s="138"/>
      <c r="D1" s="138"/>
      <c r="E1" s="138"/>
      <c r="F1" s="138"/>
      <c r="G1" s="139"/>
    </row>
    <row r="2" spans="1:7" x14ac:dyDescent="0.25">
      <c r="A2" s="140"/>
      <c r="B2" s="141"/>
      <c r="C2" s="141"/>
      <c r="D2" s="141"/>
      <c r="E2" s="141"/>
      <c r="F2" s="141"/>
      <c r="G2" s="142"/>
    </row>
    <row r="3" spans="1:7" ht="15.75" thickBot="1" x14ac:dyDescent="0.3">
      <c r="A3" s="143"/>
      <c r="B3" s="144"/>
      <c r="C3" s="144"/>
      <c r="D3" s="144"/>
      <c r="E3" s="144"/>
      <c r="F3" s="144"/>
      <c r="G3" s="145"/>
    </row>
    <row r="4" spans="1:7" x14ac:dyDescent="0.25">
      <c r="A4" s="49"/>
      <c r="B4" s="60" t="s">
        <v>177</v>
      </c>
      <c r="C4" s="50"/>
      <c r="D4" s="50"/>
      <c r="E4" s="50"/>
      <c r="F4" s="50"/>
      <c r="G4" s="51"/>
    </row>
    <row r="5" spans="1:7" ht="15.75" thickBot="1" x14ac:dyDescent="0.3">
      <c r="A5" s="49"/>
      <c r="B5" s="50"/>
      <c r="C5" s="50"/>
      <c r="D5" s="50"/>
      <c r="E5" s="50"/>
      <c r="F5" s="50"/>
      <c r="G5" s="51"/>
    </row>
    <row r="6" spans="1:7" ht="15.75" thickBot="1" x14ac:dyDescent="0.3">
      <c r="A6" s="146" t="s">
        <v>93</v>
      </c>
      <c r="B6" s="147"/>
      <c r="C6" s="147"/>
      <c r="D6" s="147"/>
      <c r="E6" s="147"/>
      <c r="F6" s="147"/>
      <c r="G6" s="148"/>
    </row>
    <row r="7" spans="1:7" ht="15.75" thickBot="1" x14ac:dyDescent="0.3">
      <c r="A7" s="149" t="s">
        <v>221</v>
      </c>
      <c r="B7" s="150"/>
      <c r="C7" s="150"/>
      <c r="D7" s="150"/>
      <c r="E7" s="150"/>
      <c r="F7" s="150"/>
      <c r="G7" s="151"/>
    </row>
    <row r="8" spans="1:7" x14ac:dyDescent="0.25">
      <c r="A8" s="49"/>
      <c r="B8" s="50"/>
      <c r="C8" s="50"/>
      <c r="D8" s="50"/>
      <c r="E8" s="50"/>
      <c r="F8" s="50"/>
      <c r="G8" s="51"/>
    </row>
    <row r="9" spans="1:7" x14ac:dyDescent="0.25">
      <c r="A9" s="49"/>
      <c r="B9" s="50"/>
      <c r="C9" s="50"/>
      <c r="D9" s="50"/>
      <c r="E9" s="50"/>
      <c r="F9" s="50"/>
      <c r="G9" s="51"/>
    </row>
    <row r="10" spans="1:7" x14ac:dyDescent="0.25">
      <c r="A10" s="49"/>
      <c r="B10" s="152" t="s">
        <v>102</v>
      </c>
      <c r="C10" s="152"/>
      <c r="D10" s="152"/>
      <c r="E10" s="152"/>
      <c r="F10" s="152"/>
      <c r="G10" s="51"/>
    </row>
    <row r="11" spans="1:7" x14ac:dyDescent="0.25">
      <c r="A11" s="49"/>
      <c r="B11" s="34" t="s">
        <v>201</v>
      </c>
      <c r="C11" s="34" t="s">
        <v>96</v>
      </c>
      <c r="D11" s="34" t="s">
        <v>97</v>
      </c>
      <c r="E11" s="34" t="s">
        <v>98</v>
      </c>
      <c r="F11" s="34" t="s">
        <v>99</v>
      </c>
      <c r="G11" s="51"/>
    </row>
    <row r="12" spans="1:7" x14ac:dyDescent="0.25">
      <c r="A12" s="49"/>
      <c r="B12" s="48" t="s">
        <v>100</v>
      </c>
      <c r="C12" s="48" t="s">
        <v>101</v>
      </c>
      <c r="D12" s="48" t="s">
        <v>101</v>
      </c>
      <c r="E12" s="48" t="s">
        <v>101</v>
      </c>
      <c r="F12" s="48" t="s">
        <v>100</v>
      </c>
      <c r="G12" s="51"/>
    </row>
    <row r="13" spans="1:7" x14ac:dyDescent="0.25">
      <c r="A13" s="49"/>
      <c r="B13" s="55" t="str">
        <f>IF(B12="Oui",B11,"-")</f>
        <v>Achat</v>
      </c>
      <c r="C13" s="55" t="str">
        <f t="shared" ref="C13:F13" si="0">IF(C12="Oui",C11,"-")</f>
        <v>-</v>
      </c>
      <c r="D13" s="55" t="str">
        <f t="shared" si="0"/>
        <v>-</v>
      </c>
      <c r="E13" s="55" t="str">
        <f t="shared" si="0"/>
        <v>-</v>
      </c>
      <c r="F13" s="55" t="str">
        <f t="shared" si="0"/>
        <v>LOA 20 Trimestres</v>
      </c>
      <c r="G13" s="51"/>
    </row>
    <row r="14" spans="1:7" x14ac:dyDescent="0.25">
      <c r="A14" s="49"/>
      <c r="B14" s="50"/>
      <c r="C14" s="50"/>
      <c r="D14" s="50"/>
      <c r="E14" s="50"/>
      <c r="F14" s="50"/>
      <c r="G14" s="51"/>
    </row>
    <row r="15" spans="1:7" x14ac:dyDescent="0.25">
      <c r="A15" s="49"/>
      <c r="B15" s="50"/>
      <c r="C15" s="50"/>
      <c r="D15" s="50"/>
      <c r="E15" s="50"/>
      <c r="F15" s="50"/>
      <c r="G15" s="51"/>
    </row>
    <row r="16" spans="1:7" x14ac:dyDescent="0.25">
      <c r="A16" s="49"/>
      <c r="B16" s="50"/>
      <c r="C16" s="50"/>
      <c r="D16" s="50"/>
      <c r="E16" s="50"/>
      <c r="F16" s="50"/>
      <c r="G16" s="51"/>
    </row>
    <row r="17" spans="1:7" x14ac:dyDescent="0.25">
      <c r="A17" s="49"/>
      <c r="B17" s="50"/>
      <c r="C17" s="50"/>
      <c r="D17" s="50"/>
      <c r="E17" s="50"/>
      <c r="F17" s="50"/>
      <c r="G17" s="51"/>
    </row>
    <row r="18" spans="1:7" x14ac:dyDescent="0.25">
      <c r="A18" s="49"/>
      <c r="B18" s="50"/>
      <c r="C18" s="50"/>
      <c r="D18" s="50"/>
      <c r="E18" s="50"/>
      <c r="F18" s="50"/>
      <c r="G18" s="51"/>
    </row>
    <row r="19" spans="1:7" x14ac:dyDescent="0.25">
      <c r="A19" s="49"/>
      <c r="B19" s="50"/>
      <c r="C19" s="50"/>
      <c r="D19" s="50"/>
      <c r="E19" s="50"/>
      <c r="F19" s="50"/>
      <c r="G19" s="51"/>
    </row>
    <row r="20" spans="1:7" x14ac:dyDescent="0.25">
      <c r="A20" s="49"/>
      <c r="B20" s="50"/>
      <c r="C20" s="50"/>
      <c r="D20" s="50"/>
      <c r="E20" s="50"/>
      <c r="F20" s="50"/>
      <c r="G20" s="51"/>
    </row>
    <row r="21" spans="1:7" x14ac:dyDescent="0.25">
      <c r="A21" s="49"/>
      <c r="B21" s="50"/>
      <c r="C21" s="50"/>
      <c r="D21" s="50"/>
      <c r="E21" s="50"/>
      <c r="F21" s="50"/>
      <c r="G21" s="51"/>
    </row>
    <row r="22" spans="1:7" x14ac:dyDescent="0.25">
      <c r="A22" s="49"/>
      <c r="B22" s="50"/>
      <c r="C22" s="50"/>
      <c r="D22" s="50"/>
      <c r="E22" s="50"/>
      <c r="F22" s="50"/>
      <c r="G22" s="51"/>
    </row>
    <row r="23" spans="1:7" x14ac:dyDescent="0.25">
      <c r="A23" s="49"/>
      <c r="B23" s="50"/>
      <c r="C23" s="50"/>
      <c r="D23" s="50"/>
      <c r="E23" s="50"/>
      <c r="F23" s="50"/>
      <c r="G23" s="51"/>
    </row>
    <row r="24" spans="1:7" x14ac:dyDescent="0.25">
      <c r="A24" s="49"/>
      <c r="B24" s="50"/>
      <c r="C24" s="50"/>
      <c r="D24" s="50"/>
      <c r="E24" s="50"/>
      <c r="F24" s="50"/>
      <c r="G24" s="51"/>
    </row>
    <row r="25" spans="1:7" ht="15.75" x14ac:dyDescent="0.25">
      <c r="A25" s="49"/>
      <c r="B25" s="273" t="s">
        <v>223</v>
      </c>
      <c r="C25" s="50"/>
      <c r="D25" s="50"/>
      <c r="E25" s="50"/>
      <c r="F25" s="50"/>
      <c r="G25" s="51"/>
    </row>
    <row r="26" spans="1:7" x14ac:dyDescent="0.25">
      <c r="A26" s="49"/>
      <c r="B26" s="50"/>
      <c r="C26" s="50"/>
      <c r="D26" s="50"/>
      <c r="E26" s="50"/>
      <c r="F26" s="50"/>
      <c r="G26" s="51"/>
    </row>
    <row r="27" spans="1:7" x14ac:dyDescent="0.25">
      <c r="A27" s="49"/>
      <c r="B27" s="50"/>
      <c r="C27" s="50"/>
      <c r="D27" s="50"/>
      <c r="E27" s="50"/>
      <c r="F27" s="50"/>
      <c r="G27" s="51"/>
    </row>
    <row r="28" spans="1:7" x14ac:dyDescent="0.25">
      <c r="A28" s="49"/>
      <c r="B28" s="50"/>
      <c r="C28" s="50"/>
      <c r="D28" s="50"/>
      <c r="E28" s="50"/>
      <c r="F28" s="50"/>
      <c r="G28" s="51"/>
    </row>
    <row r="29" spans="1:7" ht="15" customHeight="1" x14ac:dyDescent="0.25">
      <c r="A29" s="49"/>
      <c r="B29" s="153"/>
      <c r="C29" s="153"/>
      <c r="D29" s="153"/>
      <c r="E29" s="153"/>
      <c r="F29" s="153"/>
      <c r="G29" s="51"/>
    </row>
    <row r="30" spans="1:7" x14ac:dyDescent="0.25">
      <c r="A30" s="49"/>
      <c r="B30" s="153"/>
      <c r="C30" s="153"/>
      <c r="D30" s="153"/>
      <c r="E30" s="153"/>
      <c r="F30" s="153"/>
      <c r="G30" s="51"/>
    </row>
    <row r="31" spans="1:7" x14ac:dyDescent="0.25">
      <c r="A31" s="49"/>
      <c r="B31" s="153"/>
      <c r="C31" s="153"/>
      <c r="D31" s="153"/>
      <c r="E31" s="153"/>
      <c r="F31" s="153"/>
      <c r="G31" s="51"/>
    </row>
    <row r="32" spans="1:7" x14ac:dyDescent="0.25">
      <c r="A32" s="49"/>
      <c r="B32" s="50"/>
      <c r="C32" s="50"/>
      <c r="D32" s="50"/>
      <c r="E32" s="50"/>
      <c r="F32" s="50"/>
      <c r="G32" s="51"/>
    </row>
    <row r="33" spans="1:7" x14ac:dyDescent="0.25">
      <c r="A33" s="49"/>
      <c r="B33" s="50"/>
      <c r="C33" s="50"/>
      <c r="D33" s="50"/>
      <c r="E33" s="50"/>
      <c r="F33" s="50"/>
      <c r="G33" s="51"/>
    </row>
    <row r="34" spans="1:7" x14ac:dyDescent="0.25">
      <c r="A34" s="49"/>
      <c r="B34" s="50"/>
      <c r="C34" s="50"/>
      <c r="D34" s="50"/>
      <c r="E34" s="50"/>
      <c r="F34" s="50"/>
      <c r="G34" s="51"/>
    </row>
    <row r="35" spans="1:7" x14ac:dyDescent="0.25">
      <c r="A35" s="49"/>
      <c r="B35" s="50"/>
      <c r="C35" s="50"/>
      <c r="D35" s="50"/>
      <c r="E35" s="50"/>
      <c r="F35" s="50"/>
      <c r="G35" s="51"/>
    </row>
    <row r="36" spans="1:7" ht="15.75" thickBot="1" x14ac:dyDescent="0.3">
      <c r="A36" s="52"/>
      <c r="B36" s="53"/>
      <c r="C36" s="53"/>
      <c r="D36" s="53"/>
      <c r="E36" s="53"/>
      <c r="F36" s="53"/>
      <c r="G36" s="54"/>
    </row>
  </sheetData>
  <mergeCells count="5">
    <mergeCell ref="A1:G3"/>
    <mergeCell ref="A6:G6"/>
    <mergeCell ref="A7:G7"/>
    <mergeCell ref="B10:F10"/>
    <mergeCell ref="B29:F31"/>
  </mergeCells>
  <dataValidations count="1">
    <dataValidation type="list" allowBlank="1" showInputMessage="1" showErrorMessage="1" sqref="B12:F12">
      <formula1>"Oui,Non"</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L34"/>
  <sheetViews>
    <sheetView view="pageLayout" zoomScaleNormal="100" workbookViewId="0">
      <selection activeCell="G13" sqref="G13"/>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85546875" customWidth="1"/>
  </cols>
  <sheetData>
    <row r="1" spans="1:12" ht="16.350000000000001" customHeight="1" x14ac:dyDescent="0.25">
      <c r="A1" s="3"/>
      <c r="B1" s="162" t="str">
        <f>Accueil!A7</f>
        <v>AO/EURE ACTIVITES ET SERVICES INTER-ENTREPRISES</v>
      </c>
      <c r="C1" s="162"/>
      <c r="D1" s="162"/>
      <c r="E1" s="162" t="str">
        <f>Accueil!A7</f>
        <v>AO/EURE ACTIVITES ET SERVICES INTER-ENTREPRISES</v>
      </c>
      <c r="F1" s="162"/>
      <c r="G1" s="162"/>
      <c r="H1" s="162"/>
      <c r="I1" s="162"/>
      <c r="J1" s="162"/>
      <c r="K1" s="162"/>
      <c r="L1" s="162"/>
    </row>
    <row r="2" spans="1:12" ht="16.350000000000001" customHeight="1" x14ac:dyDescent="0.25">
      <c r="A2" s="3"/>
      <c r="B2" s="163" t="s">
        <v>25</v>
      </c>
      <c r="C2" s="163"/>
      <c r="D2" s="163"/>
      <c r="E2" s="163" t="s">
        <v>29</v>
      </c>
      <c r="F2" s="163"/>
      <c r="G2" s="163"/>
      <c r="H2" s="163"/>
      <c r="I2" s="163"/>
      <c r="J2" s="163"/>
      <c r="K2" s="163"/>
      <c r="L2" s="163"/>
    </row>
    <row r="3" spans="1:12" ht="16.350000000000001" customHeight="1" thickBot="1" x14ac:dyDescent="0.3">
      <c r="A3" s="3"/>
      <c r="B3" s="3"/>
      <c r="C3" s="3"/>
      <c r="D3" s="3"/>
      <c r="E3" s="36"/>
      <c r="F3" s="36"/>
      <c r="G3" s="36"/>
      <c r="H3" s="36"/>
      <c r="I3" s="36"/>
      <c r="J3" s="36"/>
      <c r="K3" s="36"/>
      <c r="L3" s="36"/>
    </row>
    <row r="4" spans="1:12" ht="16.350000000000001" customHeight="1" thickBot="1" x14ac:dyDescent="0.3">
      <c r="A4" s="35"/>
      <c r="B4" s="4" t="str">
        <f>"MATERIEL N°" &amp;$A$4</f>
        <v>MATERIEL N°</v>
      </c>
      <c r="C4" s="5" t="s">
        <v>11</v>
      </c>
      <c r="D4" s="5"/>
      <c r="E4" s="45" t="str">
        <f>"MATERIEL N°" &amp;$A$4</f>
        <v>MATERIEL N°</v>
      </c>
      <c r="F4" s="37" t="s">
        <v>11</v>
      </c>
      <c r="G4" s="193"/>
      <c r="H4" s="194"/>
      <c r="I4" s="194"/>
      <c r="J4" s="194"/>
      <c r="K4" s="194"/>
      <c r="L4" s="195"/>
    </row>
    <row r="5" spans="1:12" ht="16.350000000000001" customHeight="1" x14ac:dyDescent="0.25">
      <c r="A5" s="3"/>
      <c r="B5" s="5" t="s">
        <v>0</v>
      </c>
      <c r="C5" s="161" t="s">
        <v>84</v>
      </c>
      <c r="D5" s="161"/>
      <c r="E5" s="44" t="s">
        <v>0</v>
      </c>
      <c r="F5" s="164" t="str">
        <f>C5</f>
        <v>MFP DEPARTEMENTAL A4 N&amp;B</v>
      </c>
      <c r="G5" s="165"/>
      <c r="H5" s="165"/>
      <c r="I5" s="165"/>
      <c r="J5" s="165"/>
      <c r="K5" s="165"/>
      <c r="L5" s="165"/>
    </row>
    <row r="6" spans="1:12" ht="16.350000000000001" customHeight="1" x14ac:dyDescent="0.25">
      <c r="A6" s="3"/>
      <c r="B6" s="5" t="s">
        <v>1</v>
      </c>
      <c r="C6" s="172"/>
      <c r="D6" s="173"/>
      <c r="E6" s="38"/>
      <c r="F6" s="38"/>
      <c r="G6" s="38"/>
      <c r="H6" s="36"/>
      <c r="I6" s="36"/>
      <c r="J6" s="36"/>
      <c r="K6" s="36"/>
      <c r="L6" s="36"/>
    </row>
    <row r="7" spans="1:12" ht="16.350000000000001" customHeight="1" x14ac:dyDescent="0.25">
      <c r="A7" s="3"/>
      <c r="B7" s="3"/>
      <c r="C7" s="3"/>
      <c r="D7" s="3"/>
      <c r="E7" s="190" t="s">
        <v>94</v>
      </c>
      <c r="F7" s="191"/>
      <c r="G7" s="191"/>
      <c r="H7" s="191"/>
      <c r="I7" s="191"/>
      <c r="J7" s="191"/>
      <c r="K7" s="191"/>
      <c r="L7" s="192"/>
    </row>
    <row r="8" spans="1:12" ht="16.350000000000001" customHeight="1" x14ac:dyDescent="0.25">
      <c r="A8" s="3"/>
      <c r="B8" s="16" t="s">
        <v>9</v>
      </c>
      <c r="C8" s="29" t="s">
        <v>7</v>
      </c>
      <c r="D8" s="29" t="s">
        <v>8</v>
      </c>
      <c r="E8" s="196" t="s">
        <v>32</v>
      </c>
      <c r="F8" s="197"/>
      <c r="G8" s="42" t="s">
        <v>176</v>
      </c>
      <c r="H8" s="42" t="str">
        <f>Accueil!$B$13</f>
        <v>Achat</v>
      </c>
      <c r="I8" s="42" t="str">
        <f>Accueil!$C$13</f>
        <v>-</v>
      </c>
      <c r="J8" s="42" t="str">
        <f>Accueil!$D$13</f>
        <v>-</v>
      </c>
      <c r="K8" s="42" t="str">
        <f>Accueil!$E$13</f>
        <v>-</v>
      </c>
      <c r="L8" s="42" t="str">
        <f>Accueil!$F$13</f>
        <v>LOA 20 Trimestres</v>
      </c>
    </row>
    <row r="9" spans="1:12" ht="16.350000000000001" customHeight="1" x14ac:dyDescent="0.25">
      <c r="A9" s="3"/>
      <c r="B9" s="17" t="s">
        <v>3</v>
      </c>
      <c r="C9" s="28">
        <v>30</v>
      </c>
      <c r="D9" s="28"/>
      <c r="E9" s="158" t="str">
        <f>"Matériel n°" &amp;$A$4</f>
        <v>Matériel n°</v>
      </c>
      <c r="F9" s="160"/>
      <c r="G9" s="86"/>
      <c r="H9" s="83"/>
      <c r="I9" s="86"/>
      <c r="J9" s="86"/>
      <c r="K9" s="86"/>
      <c r="L9" s="86"/>
    </row>
    <row r="10" spans="1:12" ht="16.350000000000001" customHeight="1" x14ac:dyDescent="0.25">
      <c r="A10" s="3"/>
      <c r="B10" s="5" t="s">
        <v>21</v>
      </c>
      <c r="C10" s="28">
        <v>30</v>
      </c>
      <c r="D10" s="28"/>
      <c r="E10" s="158" t="s">
        <v>33</v>
      </c>
      <c r="F10" s="160"/>
      <c r="G10" s="86"/>
      <c r="H10" s="83"/>
      <c r="I10" s="86"/>
      <c r="J10" s="86"/>
      <c r="K10" s="86"/>
      <c r="L10" s="86"/>
    </row>
    <row r="11" spans="1:12" ht="16.350000000000001" customHeight="1" x14ac:dyDescent="0.25">
      <c r="A11" s="3"/>
      <c r="B11" s="5" t="s">
        <v>20</v>
      </c>
      <c r="C11" s="28">
        <v>1024</v>
      </c>
      <c r="D11" s="28"/>
      <c r="E11" s="158" t="s">
        <v>83</v>
      </c>
      <c r="F11" s="160"/>
      <c r="G11" s="86"/>
      <c r="H11" s="83"/>
      <c r="I11" s="86"/>
      <c r="J11" s="86"/>
      <c r="K11" s="86"/>
      <c r="L11" s="86"/>
    </row>
    <row r="12" spans="1:12" ht="16.350000000000001" customHeight="1" x14ac:dyDescent="0.25">
      <c r="A12" s="3"/>
      <c r="B12" s="5" t="s">
        <v>75</v>
      </c>
      <c r="C12" s="28">
        <v>500</v>
      </c>
      <c r="D12" s="28"/>
      <c r="E12" s="158" t="s">
        <v>91</v>
      </c>
      <c r="F12" s="160"/>
      <c r="G12" s="86"/>
      <c r="H12" s="83"/>
      <c r="I12" s="86"/>
      <c r="J12" s="86"/>
      <c r="K12" s="86"/>
      <c r="L12" s="86"/>
    </row>
    <row r="13" spans="1:12" ht="16.350000000000001" customHeight="1" x14ac:dyDescent="0.25">
      <c r="A13" s="3"/>
      <c r="B13" s="5" t="s">
        <v>4</v>
      </c>
      <c r="C13" s="28">
        <v>100</v>
      </c>
      <c r="D13" s="28"/>
      <c r="E13" s="158" t="s">
        <v>128</v>
      </c>
      <c r="F13" s="160"/>
      <c r="G13" s="86"/>
      <c r="H13" s="83"/>
      <c r="I13" s="86"/>
      <c r="J13" s="86"/>
      <c r="K13" s="86"/>
      <c r="L13" s="86"/>
    </row>
    <row r="14" spans="1:12" ht="16.350000000000001" customHeight="1" x14ac:dyDescent="0.25">
      <c r="A14" s="3"/>
      <c r="B14" s="5" t="s">
        <v>5</v>
      </c>
      <c r="C14" s="28">
        <v>1100</v>
      </c>
      <c r="D14" s="28"/>
      <c r="E14" s="89"/>
      <c r="F14" s="89"/>
      <c r="G14" s="89"/>
      <c r="H14" s="89"/>
      <c r="I14" s="89"/>
      <c r="J14" s="89"/>
      <c r="K14" s="89"/>
      <c r="L14" s="89"/>
    </row>
    <row r="15" spans="1:12" ht="16.350000000000001" customHeight="1" x14ac:dyDescent="0.25">
      <c r="A15" s="3"/>
      <c r="B15" s="3"/>
      <c r="C15" s="3"/>
      <c r="D15" s="3"/>
      <c r="E15" s="189" t="s">
        <v>95</v>
      </c>
      <c r="F15" s="189"/>
      <c r="G15" s="189"/>
      <c r="H15" s="189"/>
      <c r="I15" s="189"/>
      <c r="J15" s="189"/>
      <c r="K15" s="189"/>
      <c r="L15" s="189"/>
    </row>
    <row r="16" spans="1:12" ht="16.350000000000001" customHeight="1" x14ac:dyDescent="0.25">
      <c r="A16" s="3"/>
      <c r="B16" s="16" t="s">
        <v>6</v>
      </c>
      <c r="C16" s="81" t="s">
        <v>12</v>
      </c>
      <c r="D16" s="81" t="s">
        <v>8</v>
      </c>
      <c r="E16" s="42" t="s">
        <v>34</v>
      </c>
      <c r="F16" s="42" t="s">
        <v>35</v>
      </c>
      <c r="G16" s="42" t="s">
        <v>176</v>
      </c>
      <c r="H16" s="42" t="str">
        <f>Accueil!$B$13</f>
        <v>Achat</v>
      </c>
      <c r="I16" s="42" t="str">
        <f>Accueil!$C$13</f>
        <v>-</v>
      </c>
      <c r="J16" s="42" t="str">
        <f>Accueil!$D$13</f>
        <v>-</v>
      </c>
      <c r="K16" s="42" t="str">
        <f>Accueil!$E$13</f>
        <v>-</v>
      </c>
      <c r="L16" s="42" t="str">
        <f>Accueil!$F$13</f>
        <v>LOA 20 Trimestres</v>
      </c>
    </row>
    <row r="17" spans="1:12" ht="16.350000000000001" customHeight="1" x14ac:dyDescent="0.25">
      <c r="A17" s="3"/>
      <c r="B17" s="185" t="s">
        <v>103</v>
      </c>
      <c r="C17" s="187" t="s">
        <v>13</v>
      </c>
      <c r="D17" s="187"/>
      <c r="E17" s="83" t="str">
        <f>"Matériel n°" &amp;$A$4</f>
        <v>Matériel n°</v>
      </c>
      <c r="F17" s="86">
        <f>C6</f>
        <v>0</v>
      </c>
      <c r="G17" s="86"/>
      <c r="H17" s="86"/>
      <c r="I17" s="86"/>
      <c r="J17" s="86"/>
      <c r="K17" s="86"/>
      <c r="L17" s="86"/>
    </row>
    <row r="18" spans="1:12" ht="16.350000000000001" customHeight="1" x14ac:dyDescent="0.25">
      <c r="A18" s="3"/>
      <c r="B18" s="186"/>
      <c r="C18" s="188"/>
      <c r="D18" s="188"/>
      <c r="E18" s="83" t="s">
        <v>33</v>
      </c>
      <c r="F18" s="86"/>
      <c r="G18" s="86"/>
      <c r="H18" s="86"/>
      <c r="I18" s="86"/>
      <c r="J18" s="86"/>
      <c r="K18" s="86"/>
      <c r="L18" s="86"/>
    </row>
    <row r="19" spans="1:12" ht="16.350000000000001" customHeight="1" x14ac:dyDescent="0.25">
      <c r="A19" s="3"/>
      <c r="B19" s="185" t="s">
        <v>158</v>
      </c>
      <c r="C19" s="187" t="s">
        <v>13</v>
      </c>
      <c r="D19" s="187"/>
      <c r="E19" s="83" t="s">
        <v>83</v>
      </c>
      <c r="F19" s="86"/>
      <c r="G19" s="86"/>
      <c r="H19" s="86"/>
      <c r="I19" s="86"/>
      <c r="J19" s="86"/>
      <c r="K19" s="86"/>
      <c r="L19" s="86"/>
    </row>
    <row r="20" spans="1:12" ht="16.350000000000001" customHeight="1" x14ac:dyDescent="0.25">
      <c r="A20" s="3"/>
      <c r="B20" s="186"/>
      <c r="C20" s="188"/>
      <c r="D20" s="188"/>
      <c r="E20" s="83" t="s">
        <v>91</v>
      </c>
      <c r="F20" s="86"/>
      <c r="G20" s="86"/>
      <c r="H20" s="86"/>
      <c r="I20" s="86"/>
      <c r="J20" s="86"/>
      <c r="K20" s="86"/>
      <c r="L20" s="86"/>
    </row>
    <row r="21" spans="1:12" ht="16.350000000000001" customHeight="1" x14ac:dyDescent="0.25">
      <c r="A21" s="3"/>
      <c r="B21" s="3"/>
      <c r="C21" s="3"/>
      <c r="D21" s="3"/>
      <c r="E21" s="83" t="s">
        <v>128</v>
      </c>
      <c r="F21" s="86"/>
      <c r="G21" s="86"/>
      <c r="H21" s="86"/>
      <c r="I21" s="86"/>
      <c r="J21" s="86"/>
      <c r="K21" s="86"/>
      <c r="L21" s="86"/>
    </row>
    <row r="22" spans="1:12" ht="16.350000000000001" customHeight="1" x14ac:dyDescent="0.25">
      <c r="A22" s="3"/>
      <c r="B22" s="16" t="s">
        <v>10</v>
      </c>
      <c r="C22" s="29" t="s">
        <v>7</v>
      </c>
      <c r="D22" s="29" t="s">
        <v>8</v>
      </c>
      <c r="E22" s="190" t="s">
        <v>37</v>
      </c>
      <c r="F22" s="192"/>
      <c r="G22" s="84"/>
      <c r="H22" s="40"/>
      <c r="I22" s="40"/>
      <c r="J22" s="40"/>
      <c r="K22" s="40"/>
      <c r="L22" s="40"/>
    </row>
    <row r="23" spans="1:12" ht="16.350000000000001" customHeight="1" x14ac:dyDescent="0.25">
      <c r="A23" s="30" t="s">
        <v>14</v>
      </c>
      <c r="B23" s="37" t="s">
        <v>75</v>
      </c>
      <c r="C23" s="28">
        <v>500</v>
      </c>
      <c r="D23" s="28"/>
      <c r="E23" s="190" t="str">
        <f>IF(Accueil!$B$12="Oui","SOMME DES LOYERS LOA 4 T","-")</f>
        <v>SOMME DES LOYERS LOA 4 T</v>
      </c>
      <c r="F23" s="192"/>
      <c r="G23" s="43"/>
      <c r="H23" s="86"/>
      <c r="I23" s="40"/>
      <c r="J23" s="40"/>
      <c r="K23" s="40"/>
      <c r="L23" s="40"/>
    </row>
    <row r="24" spans="1:12" ht="16.350000000000001" customHeight="1" x14ac:dyDescent="0.25">
      <c r="A24" s="31"/>
      <c r="B24" s="11" t="s">
        <v>15</v>
      </c>
      <c r="C24" s="28">
        <v>1000</v>
      </c>
      <c r="D24" s="28"/>
      <c r="E24" s="190" t="str">
        <f>IF(Accueil!$C$12="Oui","SOMME DES LOYERS LOA 8 T","-")</f>
        <v>-</v>
      </c>
      <c r="F24" s="192"/>
      <c r="G24" s="43"/>
      <c r="H24" s="40"/>
      <c r="I24" s="86"/>
      <c r="J24" s="40"/>
      <c r="K24" s="40"/>
      <c r="L24" s="40"/>
    </row>
    <row r="25" spans="1:12" ht="16.350000000000001" customHeight="1" x14ac:dyDescent="0.25">
      <c r="A25" s="16" t="s">
        <v>81</v>
      </c>
      <c r="B25" s="5" t="s">
        <v>26</v>
      </c>
      <c r="C25" s="28" t="s">
        <v>13</v>
      </c>
      <c r="D25" s="28"/>
      <c r="E25" s="190" t="str">
        <f>IF(Accueil!$D$12="Oui","SOMME DES LOYERS LOA 12 T","-")</f>
        <v>-</v>
      </c>
      <c r="F25" s="192"/>
      <c r="G25" s="43"/>
      <c r="H25" s="40"/>
      <c r="I25" s="40"/>
      <c r="J25" s="86"/>
      <c r="K25" s="40"/>
      <c r="L25" s="40"/>
    </row>
    <row r="26" spans="1:12" ht="16.350000000000001" customHeight="1" x14ac:dyDescent="0.25">
      <c r="A26" s="16" t="s">
        <v>88</v>
      </c>
      <c r="B26" s="5" t="s">
        <v>80</v>
      </c>
      <c r="C26" s="28" t="s">
        <v>13</v>
      </c>
      <c r="D26" s="28"/>
      <c r="E26" s="190" t="str">
        <f>IF(Accueil!$E$12="Oui","SOMME DES LOYERS LOA 16 T","-")</f>
        <v>-</v>
      </c>
      <c r="F26" s="192"/>
      <c r="G26" s="43"/>
      <c r="H26" s="40"/>
      <c r="I26" s="40"/>
      <c r="J26" s="40"/>
      <c r="K26" s="41"/>
      <c r="L26" s="40"/>
    </row>
    <row r="27" spans="1:12" ht="16.350000000000001" customHeight="1" x14ac:dyDescent="0.25">
      <c r="A27" s="16" t="s">
        <v>127</v>
      </c>
      <c r="B27" s="5" t="s">
        <v>92</v>
      </c>
      <c r="C27" s="28" t="s">
        <v>82</v>
      </c>
      <c r="D27" s="28"/>
      <c r="E27" s="190" t="str">
        <f>IF(Accueil!$F$12="Oui","SOMME DES LOYERS LOA 20 T","-")</f>
        <v>SOMME DES LOYERS LOA 20 T</v>
      </c>
      <c r="F27" s="192"/>
      <c r="G27" s="43"/>
      <c r="H27" s="40"/>
      <c r="I27" s="40"/>
      <c r="J27" s="40"/>
      <c r="K27" s="40"/>
      <c r="L27" s="83"/>
    </row>
    <row r="28" spans="1:12" ht="16.350000000000001" customHeight="1" x14ac:dyDescent="0.25">
      <c r="A28" s="3"/>
      <c r="B28" s="3"/>
      <c r="C28" s="3"/>
      <c r="D28" s="3"/>
      <c r="E28" s="36"/>
      <c r="F28" s="36"/>
      <c r="G28" s="36"/>
      <c r="H28" s="36"/>
      <c r="I28" s="36"/>
      <c r="J28" s="36"/>
      <c r="K28" s="36"/>
      <c r="L28" s="36"/>
    </row>
    <row r="29" spans="1:12" ht="16.350000000000001" customHeight="1" x14ac:dyDescent="0.25">
      <c r="A29" s="3"/>
      <c r="B29" s="176" t="s">
        <v>28</v>
      </c>
      <c r="C29" s="177"/>
      <c r="D29" s="178"/>
      <c r="E29" s="36"/>
      <c r="F29" s="36"/>
      <c r="G29" s="36"/>
      <c r="H29" s="36"/>
      <c r="I29" s="36"/>
      <c r="J29" s="36"/>
      <c r="K29" s="36"/>
      <c r="L29" s="36"/>
    </row>
    <row r="30" spans="1:12" ht="16.350000000000001" customHeight="1" x14ac:dyDescent="0.25">
      <c r="A30" s="3"/>
      <c r="B30" s="179"/>
      <c r="C30" s="180"/>
      <c r="D30" s="181"/>
      <c r="E30" s="36"/>
      <c r="F30" s="36"/>
      <c r="G30" s="36"/>
      <c r="H30" s="36"/>
      <c r="I30" s="36"/>
      <c r="J30" s="36"/>
      <c r="K30" s="36"/>
      <c r="L30" s="36"/>
    </row>
    <row r="31" spans="1:12" ht="16.350000000000001" customHeight="1" x14ac:dyDescent="0.25">
      <c r="A31" s="3"/>
      <c r="B31" s="179"/>
      <c r="C31" s="180"/>
      <c r="D31" s="181"/>
      <c r="E31" s="36"/>
      <c r="F31" s="36"/>
      <c r="G31" s="36"/>
      <c r="H31" s="36"/>
      <c r="I31" s="36"/>
      <c r="J31" s="36"/>
      <c r="K31" s="36"/>
      <c r="L31" s="36"/>
    </row>
    <row r="32" spans="1:12" ht="16.350000000000001" customHeight="1" x14ac:dyDescent="0.25">
      <c r="B32" s="179"/>
      <c r="C32" s="180"/>
      <c r="D32" s="181"/>
      <c r="E32" s="36"/>
      <c r="F32" s="36"/>
      <c r="G32" s="36"/>
      <c r="H32" s="36"/>
      <c r="I32" s="36"/>
      <c r="J32" s="36"/>
      <c r="K32" s="36"/>
      <c r="L32" s="36"/>
    </row>
    <row r="33" spans="2:4" x14ac:dyDescent="0.25">
      <c r="B33" s="179"/>
      <c r="C33" s="180"/>
      <c r="D33" s="181"/>
    </row>
    <row r="34" spans="2:4" x14ac:dyDescent="0.25">
      <c r="B34" s="182"/>
      <c r="C34" s="183"/>
      <c r="D34" s="184"/>
    </row>
  </sheetData>
  <mergeCells count="29">
    <mergeCell ref="E27:F27"/>
    <mergeCell ref="E1:L1"/>
    <mergeCell ref="E2:L2"/>
    <mergeCell ref="G4:L4"/>
    <mergeCell ref="F5:L5"/>
    <mergeCell ref="E7:L7"/>
    <mergeCell ref="E8:F8"/>
    <mergeCell ref="E9:F9"/>
    <mergeCell ref="E10:F10"/>
    <mergeCell ref="E11:F11"/>
    <mergeCell ref="E12:F12"/>
    <mergeCell ref="E26:F26"/>
    <mergeCell ref="E24:F24"/>
    <mergeCell ref="E13:F13"/>
    <mergeCell ref="E23:F23"/>
    <mergeCell ref="E22:F22"/>
    <mergeCell ref="C6:D6"/>
    <mergeCell ref="B29:D34"/>
    <mergeCell ref="B1:D1"/>
    <mergeCell ref="B2:D2"/>
    <mergeCell ref="C5:D5"/>
    <mergeCell ref="E25:F25"/>
    <mergeCell ref="E15:L15"/>
    <mergeCell ref="B17:B18"/>
    <mergeCell ref="C17:C18"/>
    <mergeCell ref="D17:D18"/>
    <mergeCell ref="B19:B20"/>
    <mergeCell ref="C19:C20"/>
    <mergeCell ref="D19:D20"/>
  </mergeCells>
  <pageMargins left="0.43307086614173229" right="0.23622047244094488" top="0.39370078740157483" bottom="0.3937007874015748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L32"/>
  <sheetViews>
    <sheetView view="pageLayout" zoomScaleNormal="100" workbookViewId="0">
      <selection activeCell="G13" sqref="G13"/>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5703125" customWidth="1"/>
  </cols>
  <sheetData>
    <row r="1" spans="1:12" s="3" customFormat="1"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1:12" s="3" customFormat="1" ht="17.100000000000001" customHeight="1" x14ac:dyDescent="0.25">
      <c r="B2" s="163" t="s">
        <v>25</v>
      </c>
      <c r="C2" s="163"/>
      <c r="D2" s="163"/>
      <c r="E2" s="163" t="s">
        <v>29</v>
      </c>
      <c r="F2" s="163"/>
      <c r="G2" s="163"/>
      <c r="H2" s="163"/>
      <c r="I2" s="163"/>
      <c r="J2" s="163"/>
      <c r="K2" s="163"/>
      <c r="L2" s="163"/>
    </row>
    <row r="3" spans="1:12" s="3" customFormat="1" ht="17.100000000000001" customHeight="1" thickBot="1" x14ac:dyDescent="0.3">
      <c r="E3" s="36"/>
      <c r="F3" s="36"/>
      <c r="G3" s="36"/>
      <c r="H3" s="36"/>
      <c r="I3" s="36"/>
      <c r="J3" s="36"/>
      <c r="K3" s="36"/>
      <c r="L3" s="36"/>
    </row>
    <row r="4" spans="1:12" s="3" customFormat="1" ht="17.100000000000001" customHeight="1" thickBot="1" x14ac:dyDescent="0.3">
      <c r="A4" s="35"/>
      <c r="B4" s="4" t="str">
        <f>"MATERIEL N°" &amp;$A$4</f>
        <v>MATERIEL N°</v>
      </c>
      <c r="C4" s="5" t="s">
        <v>11</v>
      </c>
      <c r="D4" s="5"/>
      <c r="E4" s="45" t="str">
        <f>"MATERIEL N°" &amp;$A$4</f>
        <v>MATERIEL N°</v>
      </c>
      <c r="F4" s="37" t="s">
        <v>11</v>
      </c>
      <c r="G4" s="193"/>
      <c r="H4" s="194"/>
      <c r="I4" s="194"/>
      <c r="J4" s="194"/>
      <c r="K4" s="194"/>
      <c r="L4" s="195"/>
    </row>
    <row r="5" spans="1:12" s="3" customFormat="1" ht="17.100000000000001" customHeight="1" x14ac:dyDescent="0.25">
      <c r="B5" s="5" t="s">
        <v>0</v>
      </c>
      <c r="C5" s="161" t="s">
        <v>85</v>
      </c>
      <c r="D5" s="161"/>
      <c r="E5" s="44" t="s">
        <v>0</v>
      </c>
      <c r="F5" s="164" t="str">
        <f>C5</f>
        <v>MFP DEPARTEMENTAL A4 COULEUR</v>
      </c>
      <c r="G5" s="165"/>
      <c r="H5" s="165"/>
      <c r="I5" s="165"/>
      <c r="J5" s="165"/>
      <c r="K5" s="165"/>
      <c r="L5" s="165"/>
    </row>
    <row r="6" spans="1:12" s="3" customFormat="1" ht="17.100000000000001" customHeight="1" x14ac:dyDescent="0.25">
      <c r="B6" s="5" t="s">
        <v>1</v>
      </c>
      <c r="C6" s="172"/>
      <c r="D6" s="173"/>
      <c r="E6" s="38"/>
      <c r="F6" s="38"/>
      <c r="G6" s="38"/>
      <c r="H6" s="36"/>
      <c r="I6" s="36"/>
      <c r="J6" s="36"/>
      <c r="K6" s="36"/>
      <c r="L6" s="36"/>
    </row>
    <row r="7" spans="1:12" s="3" customFormat="1" ht="17.100000000000001" customHeight="1" x14ac:dyDescent="0.25">
      <c r="E7" s="190" t="s">
        <v>94</v>
      </c>
      <c r="F7" s="191"/>
      <c r="G7" s="191"/>
      <c r="H7" s="191"/>
      <c r="I7" s="191"/>
      <c r="J7" s="191"/>
      <c r="K7" s="191"/>
      <c r="L7" s="192"/>
    </row>
    <row r="8" spans="1:12" s="3" customFormat="1" ht="17.100000000000001" customHeight="1" x14ac:dyDescent="0.25">
      <c r="B8" s="16" t="s">
        <v>9</v>
      </c>
      <c r="C8" s="29" t="s">
        <v>7</v>
      </c>
      <c r="D8" s="29" t="s">
        <v>8</v>
      </c>
      <c r="E8" s="196" t="s">
        <v>32</v>
      </c>
      <c r="F8" s="197"/>
      <c r="G8" s="42" t="s">
        <v>176</v>
      </c>
      <c r="H8" s="42" t="str">
        <f>Accueil!$B$13</f>
        <v>Achat</v>
      </c>
      <c r="I8" s="42" t="str">
        <f>Accueil!$C$13</f>
        <v>-</v>
      </c>
      <c r="J8" s="42" t="str">
        <f>Accueil!$D$13</f>
        <v>-</v>
      </c>
      <c r="K8" s="42" t="str">
        <f>Accueil!$E$13</f>
        <v>-</v>
      </c>
      <c r="L8" s="42" t="str">
        <f>Accueil!$F$13</f>
        <v>LOA 20 Trimestres</v>
      </c>
    </row>
    <row r="9" spans="1:12" s="3" customFormat="1" ht="17.100000000000001" customHeight="1" x14ac:dyDescent="0.25">
      <c r="B9" s="17" t="s">
        <v>3</v>
      </c>
      <c r="C9" s="28">
        <v>30</v>
      </c>
      <c r="D9" s="28"/>
      <c r="E9" s="158" t="str">
        <f>"Matériel n°" &amp;$A$4</f>
        <v>Matériel n°</v>
      </c>
      <c r="F9" s="160"/>
      <c r="G9" s="86"/>
      <c r="H9" s="83"/>
      <c r="I9" s="86"/>
      <c r="J9" s="86"/>
      <c r="K9" s="86"/>
      <c r="L9" s="86"/>
    </row>
    <row r="10" spans="1:12" s="3" customFormat="1" ht="17.100000000000001" customHeight="1" x14ac:dyDescent="0.25">
      <c r="B10" s="5" t="s">
        <v>18</v>
      </c>
      <c r="C10" s="28">
        <v>30</v>
      </c>
      <c r="D10" s="28"/>
      <c r="E10" s="158" t="s">
        <v>33</v>
      </c>
      <c r="F10" s="160"/>
      <c r="G10" s="86"/>
      <c r="H10" s="83"/>
      <c r="I10" s="86"/>
      <c r="J10" s="86"/>
      <c r="K10" s="86"/>
      <c r="L10" s="86"/>
    </row>
    <row r="11" spans="1:12" s="3" customFormat="1" ht="17.100000000000001" customHeight="1" x14ac:dyDescent="0.25">
      <c r="B11" s="5" t="s">
        <v>21</v>
      </c>
      <c r="C11" s="28">
        <v>30</v>
      </c>
      <c r="D11" s="28"/>
      <c r="E11" s="158" t="s">
        <v>83</v>
      </c>
      <c r="F11" s="160"/>
      <c r="G11" s="86"/>
      <c r="H11" s="83"/>
      <c r="I11" s="86"/>
      <c r="J11" s="86"/>
      <c r="K11" s="86"/>
      <c r="L11" s="86"/>
    </row>
    <row r="12" spans="1:12" s="3" customFormat="1" ht="17.100000000000001" customHeight="1" x14ac:dyDescent="0.25">
      <c r="B12" s="5" t="s">
        <v>20</v>
      </c>
      <c r="C12" s="28">
        <v>1024</v>
      </c>
      <c r="D12" s="28"/>
      <c r="E12" s="158" t="s">
        <v>91</v>
      </c>
      <c r="F12" s="160"/>
      <c r="G12" s="86"/>
      <c r="H12" s="83"/>
      <c r="I12" s="86"/>
      <c r="J12" s="86"/>
      <c r="K12" s="86"/>
      <c r="L12" s="86"/>
    </row>
    <row r="13" spans="1:12" s="3" customFormat="1" ht="17.100000000000001" customHeight="1" x14ac:dyDescent="0.25">
      <c r="B13" s="5" t="s">
        <v>75</v>
      </c>
      <c r="C13" s="28">
        <v>500</v>
      </c>
      <c r="D13" s="28"/>
      <c r="E13" s="158" t="s">
        <v>128</v>
      </c>
      <c r="F13" s="160"/>
      <c r="G13" s="86"/>
      <c r="H13" s="83"/>
      <c r="I13" s="86"/>
      <c r="J13" s="86"/>
      <c r="K13" s="86"/>
      <c r="L13" s="86"/>
    </row>
    <row r="14" spans="1:12" s="3" customFormat="1" ht="17.100000000000001" customHeight="1" x14ac:dyDescent="0.25">
      <c r="B14" s="5" t="s">
        <v>4</v>
      </c>
      <c r="C14" s="28">
        <v>100</v>
      </c>
      <c r="D14" s="28"/>
      <c r="E14" s="89"/>
      <c r="F14" s="89"/>
      <c r="G14" s="89"/>
      <c r="H14" s="89"/>
      <c r="I14" s="89"/>
      <c r="J14" s="89"/>
      <c r="K14" s="89"/>
      <c r="L14" s="89"/>
    </row>
    <row r="15" spans="1:12" s="3" customFormat="1" ht="17.100000000000001" customHeight="1" x14ac:dyDescent="0.25">
      <c r="B15" s="5" t="s">
        <v>5</v>
      </c>
      <c r="C15" s="28">
        <v>1100</v>
      </c>
      <c r="D15" s="28"/>
      <c r="E15" s="189" t="s">
        <v>95</v>
      </c>
      <c r="F15" s="189"/>
      <c r="G15" s="189"/>
      <c r="H15" s="189"/>
      <c r="I15" s="189"/>
      <c r="J15" s="189"/>
      <c r="K15" s="189"/>
      <c r="L15" s="189"/>
    </row>
    <row r="16" spans="1:12" s="3" customFormat="1" ht="17.100000000000001" customHeight="1" x14ac:dyDescent="0.25">
      <c r="E16" s="42" t="s">
        <v>34</v>
      </c>
      <c r="F16" s="42" t="s">
        <v>35</v>
      </c>
      <c r="G16" s="42" t="s">
        <v>176</v>
      </c>
      <c r="H16" s="42" t="str">
        <f>Accueil!$B$13</f>
        <v>Achat</v>
      </c>
      <c r="I16" s="42" t="str">
        <f>Accueil!$C$13</f>
        <v>-</v>
      </c>
      <c r="J16" s="42" t="str">
        <f>Accueil!$D$13</f>
        <v>-</v>
      </c>
      <c r="K16" s="42" t="str">
        <f>Accueil!$E$13</f>
        <v>-</v>
      </c>
      <c r="L16" s="42" t="str">
        <f>Accueil!$F$13</f>
        <v>LOA 20 Trimestres</v>
      </c>
    </row>
    <row r="17" spans="1:12" s="3" customFormat="1" ht="17.100000000000001" customHeight="1" x14ac:dyDescent="0.25">
      <c r="B17" s="16" t="s">
        <v>6</v>
      </c>
      <c r="C17" s="81" t="s">
        <v>12</v>
      </c>
      <c r="D17" s="81" t="s">
        <v>8</v>
      </c>
      <c r="E17" s="83" t="str">
        <f>"Matériel n°" &amp;$A$4</f>
        <v>Matériel n°</v>
      </c>
      <c r="F17" s="86">
        <f>C6</f>
        <v>0</v>
      </c>
      <c r="G17" s="86"/>
      <c r="H17" s="86"/>
      <c r="I17" s="86"/>
      <c r="J17" s="86"/>
      <c r="K17" s="86"/>
      <c r="L17" s="86"/>
    </row>
    <row r="18" spans="1:12" s="3" customFormat="1" ht="17.100000000000001" customHeight="1" x14ac:dyDescent="0.25">
      <c r="B18" s="185" t="s">
        <v>103</v>
      </c>
      <c r="C18" s="187" t="s">
        <v>13</v>
      </c>
      <c r="D18" s="187"/>
      <c r="E18" s="83" t="s">
        <v>33</v>
      </c>
      <c r="F18" s="86"/>
      <c r="G18" s="86"/>
      <c r="H18" s="86"/>
      <c r="I18" s="86"/>
      <c r="J18" s="86"/>
      <c r="K18" s="86"/>
      <c r="L18" s="86"/>
    </row>
    <row r="19" spans="1:12" s="3" customFormat="1" ht="17.100000000000001" customHeight="1" x14ac:dyDescent="0.25">
      <c r="B19" s="186"/>
      <c r="C19" s="188"/>
      <c r="D19" s="188"/>
      <c r="E19" s="83" t="s">
        <v>83</v>
      </c>
      <c r="F19" s="86"/>
      <c r="G19" s="86"/>
      <c r="H19" s="86"/>
      <c r="I19" s="86"/>
      <c r="J19" s="86"/>
      <c r="K19" s="86"/>
      <c r="L19" s="86"/>
    </row>
    <row r="20" spans="1:12" s="3" customFormat="1" ht="17.100000000000001" customHeight="1" x14ac:dyDescent="0.25">
      <c r="B20" s="185" t="s">
        <v>158</v>
      </c>
      <c r="C20" s="187" t="s">
        <v>13</v>
      </c>
      <c r="D20" s="187"/>
      <c r="E20" s="83" t="s">
        <v>91</v>
      </c>
      <c r="F20" s="86"/>
      <c r="G20" s="86"/>
      <c r="H20" s="86"/>
      <c r="I20" s="86"/>
      <c r="J20" s="86"/>
      <c r="K20" s="86"/>
      <c r="L20" s="86"/>
    </row>
    <row r="21" spans="1:12" s="3" customFormat="1" ht="17.100000000000001" customHeight="1" x14ac:dyDescent="0.25">
      <c r="B21" s="186"/>
      <c r="C21" s="188"/>
      <c r="D21" s="188"/>
      <c r="E21" s="83" t="s">
        <v>128</v>
      </c>
      <c r="F21" s="86"/>
      <c r="G21" s="86"/>
      <c r="H21" s="86"/>
      <c r="I21" s="86"/>
      <c r="J21" s="86"/>
      <c r="K21" s="86"/>
      <c r="L21" s="86"/>
    </row>
    <row r="22" spans="1:12" s="3" customFormat="1" ht="17.100000000000001" customHeight="1" x14ac:dyDescent="0.25">
      <c r="E22" s="190" t="s">
        <v>37</v>
      </c>
      <c r="F22" s="192"/>
      <c r="G22" s="84"/>
      <c r="H22" s="40"/>
      <c r="I22" s="40"/>
      <c r="J22" s="40"/>
      <c r="K22" s="40"/>
      <c r="L22" s="40"/>
    </row>
    <row r="23" spans="1:12" s="3" customFormat="1" ht="17.100000000000001" customHeight="1" x14ac:dyDescent="0.25">
      <c r="B23" s="16" t="s">
        <v>10</v>
      </c>
      <c r="C23" s="29" t="s">
        <v>7</v>
      </c>
      <c r="D23" s="29" t="s">
        <v>8</v>
      </c>
      <c r="E23" s="190" t="str">
        <f>IF(Accueil!$B$12="Oui","SOMME DES LOYERS LOA 4 T","-")</f>
        <v>SOMME DES LOYERS LOA 4 T</v>
      </c>
      <c r="F23" s="192"/>
      <c r="G23" s="43"/>
      <c r="H23" s="86"/>
      <c r="I23" s="40"/>
      <c r="J23" s="40"/>
      <c r="K23" s="40"/>
      <c r="L23" s="40"/>
    </row>
    <row r="24" spans="1:12" s="3" customFormat="1" ht="17.100000000000001" customHeight="1" x14ac:dyDescent="0.25">
      <c r="A24" s="174" t="s">
        <v>14</v>
      </c>
      <c r="B24" s="37" t="s">
        <v>75</v>
      </c>
      <c r="C24" s="57">
        <v>500</v>
      </c>
      <c r="D24" s="28"/>
      <c r="E24" s="190" t="str">
        <f>IF(Accueil!$C$12="Oui","SOMME DES LOYERS LOA 8 T","-")</f>
        <v>-</v>
      </c>
      <c r="F24" s="192"/>
      <c r="G24" s="43"/>
      <c r="H24" s="40"/>
      <c r="I24" s="86"/>
      <c r="J24" s="40"/>
      <c r="K24" s="40"/>
      <c r="L24" s="40"/>
    </row>
    <row r="25" spans="1:12" s="3" customFormat="1" ht="17.100000000000001" customHeight="1" x14ac:dyDescent="0.25">
      <c r="A25" s="175"/>
      <c r="B25" s="39" t="s">
        <v>15</v>
      </c>
      <c r="C25" s="57">
        <v>1000</v>
      </c>
      <c r="D25" s="28"/>
      <c r="E25" s="190" t="str">
        <f>IF(Accueil!$D$12="Oui","SOMME DES LOYERS LOA 12 T","-")</f>
        <v>-</v>
      </c>
      <c r="F25" s="192"/>
      <c r="G25" s="43"/>
      <c r="H25" s="40"/>
      <c r="I25" s="40"/>
      <c r="J25" s="86"/>
      <c r="K25" s="40"/>
      <c r="L25" s="40"/>
    </row>
    <row r="26" spans="1:12" s="3" customFormat="1" ht="17.100000000000001" customHeight="1" x14ac:dyDescent="0.25">
      <c r="A26" s="16" t="s">
        <v>81</v>
      </c>
      <c r="B26" s="5" t="s">
        <v>26</v>
      </c>
      <c r="C26" s="28" t="s">
        <v>13</v>
      </c>
      <c r="D26" s="28"/>
      <c r="E26" s="190" t="str">
        <f>IF(Accueil!$E$12="Oui","SOMME DES LOYERS LOA 16 T","-")</f>
        <v>-</v>
      </c>
      <c r="F26" s="192"/>
      <c r="G26" s="43"/>
      <c r="H26" s="40"/>
      <c r="I26" s="40"/>
      <c r="J26" s="40"/>
      <c r="K26" s="41"/>
      <c r="L26" s="40"/>
    </row>
    <row r="27" spans="1:12" s="3" customFormat="1" ht="17.100000000000001" customHeight="1" x14ac:dyDescent="0.25">
      <c r="A27" s="16" t="s">
        <v>88</v>
      </c>
      <c r="B27" s="5" t="s">
        <v>80</v>
      </c>
      <c r="C27" s="28" t="s">
        <v>13</v>
      </c>
      <c r="D27" s="28"/>
      <c r="E27" s="190" t="str">
        <f>IF(Accueil!$F$12="Oui","SOMME DES LOYERS LOA 20 T","-")</f>
        <v>SOMME DES LOYERS LOA 20 T</v>
      </c>
      <c r="F27" s="192"/>
      <c r="G27" s="43"/>
      <c r="H27" s="40"/>
      <c r="I27" s="40"/>
      <c r="J27" s="40"/>
      <c r="K27" s="40"/>
      <c r="L27" s="83"/>
    </row>
    <row r="28" spans="1:12" s="3" customFormat="1" ht="17.100000000000001" customHeight="1" x14ac:dyDescent="0.25">
      <c r="A28" s="16" t="s">
        <v>127</v>
      </c>
      <c r="B28" s="5" t="s">
        <v>92</v>
      </c>
      <c r="C28" s="28" t="s">
        <v>82</v>
      </c>
      <c r="D28" s="28"/>
      <c r="E28" s="36"/>
      <c r="F28" s="36"/>
      <c r="G28" s="36"/>
      <c r="H28" s="36"/>
      <c r="I28" s="36"/>
      <c r="J28" s="36"/>
      <c r="K28" s="36"/>
      <c r="L28" s="36"/>
    </row>
    <row r="29" spans="1:12" s="3" customFormat="1" ht="17.100000000000001" customHeight="1" x14ac:dyDescent="0.25">
      <c r="E29" s="36"/>
      <c r="F29" s="36"/>
      <c r="G29" s="36"/>
      <c r="H29" s="36"/>
      <c r="I29" s="36"/>
      <c r="J29" s="36"/>
      <c r="K29" s="36"/>
      <c r="L29" s="36"/>
    </row>
    <row r="30" spans="1:12" s="3" customFormat="1" ht="17.100000000000001" customHeight="1" x14ac:dyDescent="0.25">
      <c r="B30" s="176" t="s">
        <v>28</v>
      </c>
      <c r="C30" s="198"/>
      <c r="D30" s="199"/>
      <c r="E30" s="36"/>
      <c r="F30" s="36"/>
      <c r="G30" s="36"/>
      <c r="H30" s="36"/>
      <c r="I30" s="36"/>
      <c r="J30" s="36"/>
      <c r="K30" s="36"/>
      <c r="L30" s="36"/>
    </row>
    <row r="31" spans="1:12" s="3" customFormat="1" ht="17.100000000000001" customHeight="1" x14ac:dyDescent="0.25">
      <c r="B31" s="200"/>
      <c r="C31" s="201"/>
      <c r="D31" s="202"/>
      <c r="E31" s="36"/>
      <c r="F31" s="36"/>
      <c r="G31" s="36"/>
      <c r="H31" s="36"/>
      <c r="I31" s="36"/>
      <c r="J31" s="36"/>
      <c r="K31" s="36"/>
      <c r="L31" s="36"/>
    </row>
    <row r="32" spans="1:12" s="3" customFormat="1" ht="17.100000000000001" customHeight="1" x14ac:dyDescent="0.25">
      <c r="B32" s="203"/>
      <c r="C32" s="204"/>
      <c r="D32" s="205"/>
      <c r="E32" s="36"/>
      <c r="F32" s="36"/>
      <c r="G32" s="36"/>
      <c r="H32" s="36"/>
      <c r="I32" s="36"/>
      <c r="J32" s="36"/>
      <c r="K32" s="36"/>
      <c r="L32" s="36"/>
    </row>
  </sheetData>
  <mergeCells count="30">
    <mergeCell ref="B30:D32"/>
    <mergeCell ref="C5:D5"/>
    <mergeCell ref="C6:D6"/>
    <mergeCell ref="E27:F27"/>
    <mergeCell ref="E24:F24"/>
    <mergeCell ref="E25:F25"/>
    <mergeCell ref="E26:F26"/>
    <mergeCell ref="F5:L5"/>
    <mergeCell ref="E7:L7"/>
    <mergeCell ref="E15:L15"/>
    <mergeCell ref="E12:F12"/>
    <mergeCell ref="E13:F13"/>
    <mergeCell ref="E22:F22"/>
    <mergeCell ref="E23:F23"/>
    <mergeCell ref="E8:F8"/>
    <mergeCell ref="E9:F9"/>
    <mergeCell ref="B1:D1"/>
    <mergeCell ref="B2:D2"/>
    <mergeCell ref="E10:F10"/>
    <mergeCell ref="E11:F11"/>
    <mergeCell ref="A24:A25"/>
    <mergeCell ref="E1:L1"/>
    <mergeCell ref="E2:L2"/>
    <mergeCell ref="G4:L4"/>
    <mergeCell ref="B18:B19"/>
    <mergeCell ref="C18:C19"/>
    <mergeCell ref="D18:D19"/>
    <mergeCell ref="B20:B21"/>
    <mergeCell ref="C20:C21"/>
    <mergeCell ref="D20:D21"/>
  </mergeCells>
  <pageMargins left="0.43307086614173229" right="0.23622047244094488" top="0.39370078740157483" bottom="0.3937007874015748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L32"/>
  <sheetViews>
    <sheetView view="pageLayout" zoomScaleNormal="100" workbookViewId="0">
      <selection activeCell="G13" sqref="G13"/>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5703125" customWidth="1"/>
  </cols>
  <sheetData>
    <row r="1" spans="1:12" s="3" customFormat="1"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1:12" s="3" customFormat="1" ht="17.100000000000001" customHeight="1" x14ac:dyDescent="0.25">
      <c r="B2" s="163" t="s">
        <v>25</v>
      </c>
      <c r="C2" s="163"/>
      <c r="D2" s="163"/>
      <c r="E2" s="163" t="s">
        <v>29</v>
      </c>
      <c r="F2" s="163"/>
      <c r="G2" s="163"/>
      <c r="H2" s="163"/>
      <c r="I2" s="163"/>
      <c r="J2" s="163"/>
      <c r="K2" s="163"/>
      <c r="L2" s="163"/>
    </row>
    <row r="3" spans="1:12" s="3" customFormat="1" ht="17.100000000000001" customHeight="1" thickBot="1" x14ac:dyDescent="0.3">
      <c r="E3" s="36"/>
      <c r="F3" s="36"/>
      <c r="G3" s="36"/>
      <c r="H3" s="36"/>
      <c r="I3" s="36"/>
      <c r="J3" s="36"/>
      <c r="K3" s="36"/>
      <c r="L3" s="36"/>
    </row>
    <row r="4" spans="1:12" s="3" customFormat="1" ht="17.100000000000001" customHeight="1" thickBot="1" x14ac:dyDescent="0.3">
      <c r="A4" s="35"/>
      <c r="B4" s="4" t="str">
        <f>"MATERIEL N°" &amp;$A$4</f>
        <v>MATERIEL N°</v>
      </c>
      <c r="C4" s="5" t="s">
        <v>11</v>
      </c>
      <c r="D4" s="5"/>
      <c r="E4" s="45" t="str">
        <f>"MATERIEL N°" &amp;$A$4</f>
        <v>MATERIEL N°</v>
      </c>
      <c r="F4" s="37" t="s">
        <v>11</v>
      </c>
      <c r="G4" s="193"/>
      <c r="H4" s="194"/>
      <c r="I4" s="194"/>
      <c r="J4" s="194"/>
      <c r="K4" s="194"/>
      <c r="L4" s="195"/>
    </row>
    <row r="5" spans="1:12" s="3" customFormat="1" ht="17.100000000000001" customHeight="1" x14ac:dyDescent="0.25">
      <c r="B5" s="5" t="s">
        <v>0</v>
      </c>
      <c r="C5" s="161" t="s">
        <v>78</v>
      </c>
      <c r="D5" s="161"/>
      <c r="E5" s="44" t="s">
        <v>0</v>
      </c>
      <c r="F5" s="164" t="str">
        <f>C5</f>
        <v>MFP LOCAL A3 N&amp;B</v>
      </c>
      <c r="G5" s="165"/>
      <c r="H5" s="165"/>
      <c r="I5" s="165"/>
      <c r="J5" s="165"/>
      <c r="K5" s="165"/>
      <c r="L5" s="165"/>
    </row>
    <row r="6" spans="1:12" s="3" customFormat="1" ht="17.100000000000001" customHeight="1" x14ac:dyDescent="0.25">
      <c r="B6" s="5" t="s">
        <v>1</v>
      </c>
      <c r="C6" s="172"/>
      <c r="D6" s="173"/>
      <c r="E6" s="38"/>
      <c r="F6" s="38"/>
      <c r="G6" s="38"/>
      <c r="H6" s="36"/>
      <c r="I6" s="36"/>
      <c r="J6" s="36"/>
      <c r="K6" s="36"/>
      <c r="L6" s="36"/>
    </row>
    <row r="7" spans="1:12" s="3" customFormat="1" ht="17.100000000000001" customHeight="1" x14ac:dyDescent="0.25">
      <c r="E7" s="190" t="s">
        <v>94</v>
      </c>
      <c r="F7" s="191"/>
      <c r="G7" s="191"/>
      <c r="H7" s="191"/>
      <c r="I7" s="191"/>
      <c r="J7" s="191"/>
      <c r="K7" s="191"/>
      <c r="L7" s="192"/>
    </row>
    <row r="8" spans="1:12" s="3" customFormat="1" ht="17.100000000000001" customHeight="1" x14ac:dyDescent="0.25">
      <c r="B8" s="16" t="s">
        <v>9</v>
      </c>
      <c r="C8" s="29" t="s">
        <v>7</v>
      </c>
      <c r="D8" s="29" t="s">
        <v>8</v>
      </c>
      <c r="E8" s="196" t="s">
        <v>32</v>
      </c>
      <c r="F8" s="197"/>
      <c r="G8" s="42" t="s">
        <v>176</v>
      </c>
      <c r="H8" s="42" t="str">
        <f>Accueil!$B$13</f>
        <v>Achat</v>
      </c>
      <c r="I8" s="42" t="str">
        <f>Accueil!$C$13</f>
        <v>-</v>
      </c>
      <c r="J8" s="42" t="str">
        <f>Accueil!$D$13</f>
        <v>-</v>
      </c>
      <c r="K8" s="42" t="str">
        <f>Accueil!$E$13</f>
        <v>-</v>
      </c>
      <c r="L8" s="42" t="str">
        <f>Accueil!$F$13</f>
        <v>LOA 20 Trimestres</v>
      </c>
    </row>
    <row r="9" spans="1:12" s="3" customFormat="1" ht="17.100000000000001" customHeight="1" x14ac:dyDescent="0.25">
      <c r="B9" s="17" t="s">
        <v>3</v>
      </c>
      <c r="C9" s="28">
        <v>25</v>
      </c>
      <c r="D9" s="28"/>
      <c r="E9" s="158" t="str">
        <f>"Matériel n°" &amp;$A$4</f>
        <v>Matériel n°</v>
      </c>
      <c r="F9" s="160"/>
      <c r="G9" s="86"/>
      <c r="H9" s="83"/>
      <c r="I9" s="86"/>
      <c r="J9" s="86"/>
      <c r="K9" s="86"/>
      <c r="L9" s="86"/>
    </row>
    <row r="10" spans="1:12" s="3" customFormat="1" ht="17.100000000000001" customHeight="1" x14ac:dyDescent="0.25">
      <c r="B10" s="5" t="s">
        <v>21</v>
      </c>
      <c r="C10" s="28">
        <v>25</v>
      </c>
      <c r="D10" s="28"/>
      <c r="E10" s="158" t="s">
        <v>33</v>
      </c>
      <c r="F10" s="160"/>
      <c r="G10" s="86"/>
      <c r="H10" s="83"/>
      <c r="I10" s="86"/>
      <c r="J10" s="86"/>
      <c r="K10" s="86"/>
      <c r="L10" s="86"/>
    </row>
    <row r="11" spans="1:12" s="3" customFormat="1" ht="17.100000000000001" customHeight="1" x14ac:dyDescent="0.25">
      <c r="B11" s="5" t="s">
        <v>20</v>
      </c>
      <c r="C11" s="28">
        <v>512</v>
      </c>
      <c r="D11" s="28"/>
      <c r="E11" s="158" t="s">
        <v>83</v>
      </c>
      <c r="F11" s="160"/>
      <c r="G11" s="86"/>
      <c r="H11" s="83"/>
      <c r="I11" s="86"/>
      <c r="J11" s="86"/>
      <c r="K11" s="86"/>
      <c r="L11" s="86"/>
    </row>
    <row r="12" spans="1:12" s="3" customFormat="1" ht="17.100000000000001" customHeight="1" x14ac:dyDescent="0.25">
      <c r="B12" s="5" t="s">
        <v>75</v>
      </c>
      <c r="C12" s="28">
        <v>250</v>
      </c>
      <c r="D12" s="28"/>
      <c r="E12" s="158" t="s">
        <v>91</v>
      </c>
      <c r="F12" s="160"/>
      <c r="G12" s="86"/>
      <c r="H12" s="83"/>
      <c r="I12" s="86"/>
      <c r="J12" s="86"/>
      <c r="K12" s="86"/>
      <c r="L12" s="86"/>
    </row>
    <row r="13" spans="1:12" s="3" customFormat="1" ht="17.100000000000001" customHeight="1" x14ac:dyDescent="0.25">
      <c r="B13" s="5" t="s">
        <v>4</v>
      </c>
      <c r="C13" s="28">
        <v>50</v>
      </c>
      <c r="D13" s="28"/>
      <c r="E13" s="158" t="s">
        <v>128</v>
      </c>
      <c r="F13" s="160"/>
      <c r="G13" s="86"/>
      <c r="H13" s="83"/>
      <c r="I13" s="86"/>
      <c r="J13" s="86"/>
      <c r="K13" s="86"/>
      <c r="L13" s="86"/>
    </row>
    <row r="14" spans="1:12" s="3" customFormat="1" ht="17.100000000000001" customHeight="1" x14ac:dyDescent="0.25">
      <c r="B14" s="5" t="s">
        <v>5</v>
      </c>
      <c r="C14" s="28">
        <v>550</v>
      </c>
      <c r="D14" s="28"/>
      <c r="E14" s="89"/>
      <c r="F14" s="89"/>
      <c r="G14" s="89"/>
      <c r="H14" s="89"/>
      <c r="I14" s="89"/>
      <c r="J14" s="89"/>
      <c r="K14" s="89"/>
      <c r="L14" s="89"/>
    </row>
    <row r="15" spans="1:12" s="3" customFormat="1" ht="17.100000000000001" customHeight="1" x14ac:dyDescent="0.25">
      <c r="E15" s="189" t="s">
        <v>95</v>
      </c>
      <c r="F15" s="189"/>
      <c r="G15" s="189"/>
      <c r="H15" s="189"/>
      <c r="I15" s="189"/>
      <c r="J15" s="189"/>
      <c r="K15" s="189"/>
      <c r="L15" s="189"/>
    </row>
    <row r="16" spans="1:12" s="3" customFormat="1" ht="17.100000000000001" customHeight="1" x14ac:dyDescent="0.25">
      <c r="B16" s="16" t="s">
        <v>6</v>
      </c>
      <c r="C16" s="81" t="s">
        <v>12</v>
      </c>
      <c r="D16" s="81" t="s">
        <v>8</v>
      </c>
      <c r="E16" s="42" t="s">
        <v>34</v>
      </c>
      <c r="F16" s="42" t="s">
        <v>35</v>
      </c>
      <c r="G16" s="42" t="s">
        <v>176</v>
      </c>
      <c r="H16" s="42" t="str">
        <f>Accueil!$B$13</f>
        <v>Achat</v>
      </c>
      <c r="I16" s="42" t="str">
        <f>Accueil!$C$13</f>
        <v>-</v>
      </c>
      <c r="J16" s="42" t="str">
        <f>Accueil!$D$13</f>
        <v>-</v>
      </c>
      <c r="K16" s="42" t="str">
        <f>Accueil!$E$13</f>
        <v>-</v>
      </c>
      <c r="L16" s="42" t="str">
        <f>Accueil!$F$13</f>
        <v>LOA 20 Trimestres</v>
      </c>
    </row>
    <row r="17" spans="1:12" s="3" customFormat="1" ht="17.100000000000001" customHeight="1" x14ac:dyDescent="0.25">
      <c r="B17" s="185" t="s">
        <v>103</v>
      </c>
      <c r="C17" s="187" t="s">
        <v>13</v>
      </c>
      <c r="D17" s="187"/>
      <c r="E17" s="83" t="str">
        <f>"Matériel n°" &amp;$A$4</f>
        <v>Matériel n°</v>
      </c>
      <c r="F17" s="86">
        <f>C6</f>
        <v>0</v>
      </c>
      <c r="G17" s="86"/>
      <c r="H17" s="86"/>
      <c r="I17" s="86"/>
      <c r="J17" s="86"/>
      <c r="K17" s="86"/>
      <c r="L17" s="86"/>
    </row>
    <row r="18" spans="1:12" s="3" customFormat="1" ht="17.100000000000001" customHeight="1" x14ac:dyDescent="0.25">
      <c r="B18" s="186"/>
      <c r="C18" s="188"/>
      <c r="D18" s="188"/>
      <c r="E18" s="83" t="s">
        <v>33</v>
      </c>
      <c r="F18" s="86"/>
      <c r="G18" s="86"/>
      <c r="H18" s="86"/>
      <c r="I18" s="86"/>
      <c r="J18" s="86"/>
      <c r="K18" s="86"/>
      <c r="L18" s="86"/>
    </row>
    <row r="19" spans="1:12" s="3" customFormat="1" ht="17.100000000000001" customHeight="1" x14ac:dyDescent="0.25">
      <c r="B19" s="185" t="s">
        <v>158</v>
      </c>
      <c r="C19" s="187" t="s">
        <v>13</v>
      </c>
      <c r="D19" s="187"/>
      <c r="E19" s="83" t="s">
        <v>83</v>
      </c>
      <c r="F19" s="86"/>
      <c r="G19" s="86"/>
      <c r="H19" s="86"/>
      <c r="I19" s="86"/>
      <c r="J19" s="86"/>
      <c r="K19" s="86"/>
      <c r="L19" s="86"/>
    </row>
    <row r="20" spans="1:12" s="3" customFormat="1" ht="17.100000000000001" customHeight="1" x14ac:dyDescent="0.25">
      <c r="B20" s="186"/>
      <c r="C20" s="188"/>
      <c r="D20" s="188"/>
      <c r="E20" s="83" t="s">
        <v>91</v>
      </c>
      <c r="F20" s="86"/>
      <c r="G20" s="86"/>
      <c r="H20" s="86"/>
      <c r="I20" s="86"/>
      <c r="J20" s="86"/>
      <c r="K20" s="86"/>
      <c r="L20" s="86"/>
    </row>
    <row r="21" spans="1:12" s="3" customFormat="1" ht="17.100000000000001" customHeight="1" x14ac:dyDescent="0.25">
      <c r="E21" s="83" t="s">
        <v>128</v>
      </c>
      <c r="F21" s="86"/>
      <c r="G21" s="86"/>
      <c r="H21" s="86"/>
      <c r="I21" s="86"/>
      <c r="J21" s="86"/>
      <c r="K21" s="86"/>
      <c r="L21" s="86"/>
    </row>
    <row r="22" spans="1:12" s="3" customFormat="1" ht="17.100000000000001" customHeight="1" x14ac:dyDescent="0.25">
      <c r="B22" s="16" t="s">
        <v>10</v>
      </c>
      <c r="C22" s="29" t="s">
        <v>7</v>
      </c>
      <c r="D22" s="29" t="s">
        <v>8</v>
      </c>
      <c r="E22" s="190" t="s">
        <v>37</v>
      </c>
      <c r="F22" s="192"/>
      <c r="G22" s="84"/>
      <c r="H22" s="40"/>
      <c r="I22" s="40"/>
      <c r="J22" s="40"/>
      <c r="K22" s="40"/>
      <c r="L22" s="40"/>
    </row>
    <row r="23" spans="1:12" s="3" customFormat="1" ht="17.100000000000001" customHeight="1" x14ac:dyDescent="0.25">
      <c r="A23" s="174" t="s">
        <v>14</v>
      </c>
      <c r="B23" s="37" t="s">
        <v>75</v>
      </c>
      <c r="C23" s="57">
        <v>250</v>
      </c>
      <c r="D23" s="28"/>
      <c r="E23" s="190" t="str">
        <f>IF(Accueil!$B$12="Oui","SOMME DES LOYERS LOA 4 T","-")</f>
        <v>SOMME DES LOYERS LOA 4 T</v>
      </c>
      <c r="F23" s="192"/>
      <c r="G23" s="43"/>
      <c r="H23" s="86"/>
      <c r="I23" s="40"/>
      <c r="J23" s="40"/>
      <c r="K23" s="40"/>
      <c r="L23" s="40"/>
    </row>
    <row r="24" spans="1:12" s="3" customFormat="1" ht="17.100000000000001" customHeight="1" x14ac:dyDescent="0.25">
      <c r="A24" s="175"/>
      <c r="B24" s="39" t="s">
        <v>15</v>
      </c>
      <c r="C24" s="57">
        <v>500</v>
      </c>
      <c r="D24" s="28"/>
      <c r="E24" s="190" t="str">
        <f>IF(Accueil!$C$12="Oui","SOMME DES LOYERS LOA 8 T","-")</f>
        <v>-</v>
      </c>
      <c r="F24" s="192"/>
      <c r="G24" s="43"/>
      <c r="H24" s="40"/>
      <c r="I24" s="86"/>
      <c r="J24" s="40"/>
      <c r="K24" s="40"/>
      <c r="L24" s="40"/>
    </row>
    <row r="25" spans="1:12" s="3" customFormat="1" ht="17.100000000000001" customHeight="1" x14ac:dyDescent="0.25">
      <c r="A25" s="16" t="s">
        <v>81</v>
      </c>
      <c r="B25" s="5" t="s">
        <v>26</v>
      </c>
      <c r="C25" s="28" t="s">
        <v>13</v>
      </c>
      <c r="D25" s="28"/>
      <c r="E25" s="190" t="str">
        <f>IF(Accueil!$D$12="Oui","SOMME DES LOYERS LOA 12 T","-")</f>
        <v>-</v>
      </c>
      <c r="F25" s="192"/>
      <c r="G25" s="43"/>
      <c r="H25" s="40"/>
      <c r="I25" s="40"/>
      <c r="J25" s="86"/>
      <c r="K25" s="40"/>
      <c r="L25" s="40"/>
    </row>
    <row r="26" spans="1:12" s="3" customFormat="1" ht="17.100000000000001" customHeight="1" x14ac:dyDescent="0.25">
      <c r="A26" s="16" t="s">
        <v>88</v>
      </c>
      <c r="B26" s="5" t="s">
        <v>80</v>
      </c>
      <c r="C26" s="28" t="s">
        <v>13</v>
      </c>
      <c r="D26" s="28"/>
      <c r="E26" s="190" t="str">
        <f>IF(Accueil!$E$12="Oui","SOMME DES LOYERS LOA 16 T","-")</f>
        <v>-</v>
      </c>
      <c r="F26" s="192"/>
      <c r="G26" s="43"/>
      <c r="H26" s="40"/>
      <c r="I26" s="40"/>
      <c r="J26" s="40"/>
      <c r="K26" s="41"/>
      <c r="L26" s="40"/>
    </row>
    <row r="27" spans="1:12" s="3" customFormat="1" ht="17.100000000000001" customHeight="1" x14ac:dyDescent="0.25">
      <c r="A27" s="16" t="s">
        <v>127</v>
      </c>
      <c r="B27" s="5" t="s">
        <v>92</v>
      </c>
      <c r="C27" s="28" t="s">
        <v>82</v>
      </c>
      <c r="D27" s="28"/>
      <c r="E27" s="190" t="str">
        <f>IF(Accueil!$F$12="Oui","SOMME DES LOYERS LOA 20 T","-")</f>
        <v>SOMME DES LOYERS LOA 20 T</v>
      </c>
      <c r="F27" s="192"/>
      <c r="G27" s="43"/>
      <c r="H27" s="40"/>
      <c r="I27" s="40"/>
      <c r="J27" s="40"/>
      <c r="K27" s="40"/>
      <c r="L27" s="83"/>
    </row>
    <row r="28" spans="1:12" s="3" customFormat="1" ht="17.100000000000001" customHeight="1" x14ac:dyDescent="0.25">
      <c r="E28" s="36"/>
      <c r="F28" s="36"/>
      <c r="G28" s="36"/>
      <c r="H28" s="36"/>
      <c r="I28" s="36"/>
      <c r="J28" s="36"/>
      <c r="K28" s="36"/>
      <c r="L28" s="36"/>
    </row>
    <row r="29" spans="1:12" s="3" customFormat="1" ht="17.100000000000001" customHeight="1" x14ac:dyDescent="0.25">
      <c r="B29" s="176" t="s">
        <v>27</v>
      </c>
      <c r="C29" s="198"/>
      <c r="D29" s="199"/>
      <c r="E29" s="36"/>
      <c r="F29" s="36"/>
      <c r="G29" s="36"/>
      <c r="H29" s="36"/>
      <c r="I29" s="36"/>
      <c r="J29" s="36"/>
      <c r="K29" s="36"/>
      <c r="L29" s="36"/>
    </row>
    <row r="30" spans="1:12" s="3" customFormat="1" ht="17.100000000000001" customHeight="1" x14ac:dyDescent="0.25">
      <c r="B30" s="200"/>
      <c r="C30" s="201"/>
      <c r="D30" s="202"/>
      <c r="E30" s="36"/>
      <c r="F30" s="36"/>
      <c r="G30" s="36"/>
      <c r="H30" s="36"/>
      <c r="I30" s="36"/>
      <c r="J30" s="36"/>
      <c r="K30" s="36"/>
      <c r="L30" s="36"/>
    </row>
    <row r="31" spans="1:12" s="3" customFormat="1" ht="17.100000000000001" customHeight="1" x14ac:dyDescent="0.25">
      <c r="B31" s="200"/>
      <c r="C31" s="201"/>
      <c r="D31" s="202"/>
      <c r="E31" s="36"/>
      <c r="F31" s="36"/>
      <c r="G31" s="36"/>
      <c r="H31" s="36"/>
      <c r="I31" s="36"/>
      <c r="J31" s="36"/>
      <c r="K31" s="36"/>
      <c r="L31" s="36"/>
    </row>
    <row r="32" spans="1:12" s="3" customFormat="1" ht="17.100000000000001" customHeight="1" x14ac:dyDescent="0.25">
      <c r="B32" s="203"/>
      <c r="C32" s="204"/>
      <c r="D32" s="205"/>
      <c r="E32" s="36"/>
      <c r="F32" s="36"/>
      <c r="G32" s="36"/>
      <c r="H32" s="36"/>
      <c r="I32" s="36"/>
      <c r="J32" s="36"/>
      <c r="K32" s="36"/>
      <c r="L32" s="36"/>
    </row>
  </sheetData>
  <mergeCells count="30">
    <mergeCell ref="B29:D32"/>
    <mergeCell ref="C5:D5"/>
    <mergeCell ref="C6:D6"/>
    <mergeCell ref="E27:F27"/>
    <mergeCell ref="E24:F24"/>
    <mergeCell ref="E25:F25"/>
    <mergeCell ref="E26:F26"/>
    <mergeCell ref="F5:L5"/>
    <mergeCell ref="E7:L7"/>
    <mergeCell ref="E15:L15"/>
    <mergeCell ref="E12:F12"/>
    <mergeCell ref="E13:F13"/>
    <mergeCell ref="E22:F22"/>
    <mergeCell ref="E23:F23"/>
    <mergeCell ref="E8:F8"/>
    <mergeCell ref="E9:F9"/>
    <mergeCell ref="B1:D1"/>
    <mergeCell ref="B2:D2"/>
    <mergeCell ref="E10:F10"/>
    <mergeCell ref="E11:F11"/>
    <mergeCell ref="A23:A24"/>
    <mergeCell ref="E1:L1"/>
    <mergeCell ref="E2:L2"/>
    <mergeCell ref="G4:L4"/>
    <mergeCell ref="B17:B18"/>
    <mergeCell ref="C17:C18"/>
    <mergeCell ref="D17:D18"/>
    <mergeCell ref="B19:B20"/>
    <mergeCell ref="C19:C20"/>
    <mergeCell ref="D19:D20"/>
  </mergeCells>
  <pageMargins left="0.43307086614173229" right="0.23622047244094488" top="0.39370078740157483" bottom="0.3937007874015748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L32"/>
  <sheetViews>
    <sheetView view="pageLayout" zoomScaleNormal="100" workbookViewId="0">
      <selection activeCell="G13" sqref="G13"/>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6.85546875" customWidth="1"/>
  </cols>
  <sheetData>
    <row r="1" spans="1:12" s="3" customFormat="1"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1:12" s="3" customFormat="1" ht="17.100000000000001" customHeight="1" x14ac:dyDescent="0.25">
      <c r="B2" s="163" t="s">
        <v>25</v>
      </c>
      <c r="C2" s="163"/>
      <c r="D2" s="163"/>
      <c r="E2" s="163" t="s">
        <v>29</v>
      </c>
      <c r="F2" s="163"/>
      <c r="G2" s="163"/>
      <c r="H2" s="163"/>
      <c r="I2" s="163"/>
      <c r="J2" s="163"/>
      <c r="K2" s="163"/>
      <c r="L2" s="163"/>
    </row>
    <row r="3" spans="1:12" s="3" customFormat="1" ht="17.100000000000001" customHeight="1" thickBot="1" x14ac:dyDescent="0.3">
      <c r="E3" s="36"/>
      <c r="F3" s="36"/>
      <c r="G3" s="36"/>
      <c r="H3" s="36"/>
      <c r="I3" s="36"/>
      <c r="J3" s="36"/>
      <c r="K3" s="36"/>
      <c r="L3" s="36"/>
    </row>
    <row r="4" spans="1:12" s="3" customFormat="1" ht="17.100000000000001" customHeight="1" thickBot="1" x14ac:dyDescent="0.3">
      <c r="A4" s="35"/>
      <c r="B4" s="4" t="str">
        <f>"MATERIEL N°" &amp;$A$4</f>
        <v>MATERIEL N°</v>
      </c>
      <c r="C4" s="5" t="s">
        <v>11</v>
      </c>
      <c r="D4" s="5"/>
      <c r="E4" s="45" t="str">
        <f>"MATERIEL N°" &amp;$A$4</f>
        <v>MATERIEL N°</v>
      </c>
      <c r="F4" s="37" t="s">
        <v>11</v>
      </c>
      <c r="G4" s="193"/>
      <c r="H4" s="194"/>
      <c r="I4" s="194"/>
      <c r="J4" s="194"/>
      <c r="K4" s="194"/>
      <c r="L4" s="195"/>
    </row>
    <row r="5" spans="1:12" s="3" customFormat="1" ht="17.100000000000001" customHeight="1" x14ac:dyDescent="0.25">
      <c r="B5" s="5" t="s">
        <v>0</v>
      </c>
      <c r="C5" s="161" t="s">
        <v>23</v>
      </c>
      <c r="D5" s="161"/>
      <c r="E5" s="44" t="s">
        <v>0</v>
      </c>
      <c r="F5" s="164" t="str">
        <f>C5</f>
        <v>MFP LOCAL A3  COULEUR</v>
      </c>
      <c r="G5" s="165"/>
      <c r="H5" s="165"/>
      <c r="I5" s="165"/>
      <c r="J5" s="165"/>
      <c r="K5" s="165"/>
      <c r="L5" s="165"/>
    </row>
    <row r="6" spans="1:12" s="3" customFormat="1" ht="17.100000000000001" customHeight="1" x14ac:dyDescent="0.25">
      <c r="B6" s="5" t="s">
        <v>1</v>
      </c>
      <c r="C6" s="172"/>
      <c r="D6" s="173"/>
      <c r="E6" s="38"/>
      <c r="F6" s="38"/>
      <c r="G6" s="38"/>
      <c r="H6" s="36"/>
      <c r="I6" s="36"/>
      <c r="J6" s="36"/>
      <c r="K6" s="36"/>
      <c r="L6" s="36"/>
    </row>
    <row r="7" spans="1:12" s="3" customFormat="1" ht="17.100000000000001" customHeight="1" x14ac:dyDescent="0.25">
      <c r="E7" s="190" t="s">
        <v>94</v>
      </c>
      <c r="F7" s="191"/>
      <c r="G7" s="191"/>
      <c r="H7" s="191"/>
      <c r="I7" s="191"/>
      <c r="J7" s="191"/>
      <c r="K7" s="191"/>
      <c r="L7" s="192"/>
    </row>
    <row r="8" spans="1:12" s="3" customFormat="1" ht="17.100000000000001" customHeight="1" x14ac:dyDescent="0.25">
      <c r="B8" s="16" t="s">
        <v>9</v>
      </c>
      <c r="C8" s="29" t="s">
        <v>7</v>
      </c>
      <c r="D8" s="29" t="s">
        <v>8</v>
      </c>
      <c r="E8" s="196" t="s">
        <v>32</v>
      </c>
      <c r="F8" s="197"/>
      <c r="G8" s="42" t="s">
        <v>176</v>
      </c>
      <c r="H8" s="42" t="str">
        <f>Accueil!$B$13</f>
        <v>Achat</v>
      </c>
      <c r="I8" s="42" t="str">
        <f>Accueil!$C$13</f>
        <v>-</v>
      </c>
      <c r="J8" s="42" t="str">
        <f>Accueil!$D$13</f>
        <v>-</v>
      </c>
      <c r="K8" s="42" t="str">
        <f>Accueil!$E$13</f>
        <v>-</v>
      </c>
      <c r="L8" s="42" t="str">
        <f>Accueil!$F$13</f>
        <v>LOA 20 Trimestres</v>
      </c>
    </row>
    <row r="9" spans="1:12" s="3" customFormat="1" ht="17.100000000000001" customHeight="1" x14ac:dyDescent="0.25">
      <c r="B9" s="17" t="s">
        <v>3</v>
      </c>
      <c r="C9" s="28">
        <v>25</v>
      </c>
      <c r="D9" s="28"/>
      <c r="E9" s="158" t="str">
        <f>"Matériel n°" &amp;$A$4</f>
        <v>Matériel n°</v>
      </c>
      <c r="F9" s="160"/>
      <c r="G9" s="86"/>
      <c r="H9" s="83"/>
      <c r="I9" s="86"/>
      <c r="J9" s="86"/>
      <c r="K9" s="86"/>
      <c r="L9" s="86"/>
    </row>
    <row r="10" spans="1:12" s="3" customFormat="1" ht="17.100000000000001" customHeight="1" x14ac:dyDescent="0.25">
      <c r="B10" s="5" t="s">
        <v>18</v>
      </c>
      <c r="C10" s="28">
        <v>25</v>
      </c>
      <c r="D10" s="28"/>
      <c r="E10" s="158" t="s">
        <v>33</v>
      </c>
      <c r="F10" s="160"/>
      <c r="G10" s="86"/>
      <c r="H10" s="83"/>
      <c r="I10" s="86"/>
      <c r="J10" s="86"/>
      <c r="K10" s="86"/>
      <c r="L10" s="86"/>
    </row>
    <row r="11" spans="1:12" s="3" customFormat="1" ht="17.100000000000001" customHeight="1" x14ac:dyDescent="0.25">
      <c r="B11" s="5" t="s">
        <v>21</v>
      </c>
      <c r="C11" s="28">
        <v>25</v>
      </c>
      <c r="D11" s="28"/>
      <c r="E11" s="158" t="s">
        <v>83</v>
      </c>
      <c r="F11" s="160"/>
      <c r="G11" s="86"/>
      <c r="H11" s="83"/>
      <c r="I11" s="86"/>
      <c r="J11" s="86"/>
      <c r="K11" s="86"/>
      <c r="L11" s="86"/>
    </row>
    <row r="12" spans="1:12" s="3" customFormat="1" ht="17.100000000000001" customHeight="1" x14ac:dyDescent="0.25">
      <c r="B12" s="5" t="s">
        <v>20</v>
      </c>
      <c r="C12" s="28">
        <v>512</v>
      </c>
      <c r="D12" s="28"/>
      <c r="E12" s="158" t="s">
        <v>91</v>
      </c>
      <c r="F12" s="160"/>
      <c r="G12" s="86"/>
      <c r="H12" s="83"/>
      <c r="I12" s="86"/>
      <c r="J12" s="86"/>
      <c r="K12" s="86"/>
      <c r="L12" s="86"/>
    </row>
    <row r="13" spans="1:12" s="3" customFormat="1" ht="17.100000000000001" customHeight="1" x14ac:dyDescent="0.25">
      <c r="B13" s="5" t="s">
        <v>75</v>
      </c>
      <c r="C13" s="28">
        <v>250</v>
      </c>
      <c r="D13" s="28"/>
      <c r="E13" s="158" t="s">
        <v>128</v>
      </c>
      <c r="F13" s="160"/>
      <c r="G13" s="86"/>
      <c r="H13" s="83"/>
      <c r="I13" s="86"/>
      <c r="J13" s="86"/>
      <c r="K13" s="86"/>
      <c r="L13" s="86"/>
    </row>
    <row r="14" spans="1:12" s="3" customFormat="1" ht="17.100000000000001" customHeight="1" x14ac:dyDescent="0.25">
      <c r="B14" s="5" t="s">
        <v>4</v>
      </c>
      <c r="C14" s="28">
        <v>50</v>
      </c>
      <c r="D14" s="28"/>
      <c r="E14" s="89"/>
      <c r="F14" s="89"/>
      <c r="G14" s="89"/>
      <c r="H14" s="89"/>
      <c r="I14" s="89"/>
      <c r="J14" s="89"/>
      <c r="K14" s="89"/>
      <c r="L14" s="89"/>
    </row>
    <row r="15" spans="1:12" s="3" customFormat="1" ht="17.100000000000001" customHeight="1" x14ac:dyDescent="0.25">
      <c r="B15" s="5" t="s">
        <v>5</v>
      </c>
      <c r="C15" s="28">
        <v>550</v>
      </c>
      <c r="D15" s="28"/>
      <c r="E15" s="189" t="s">
        <v>95</v>
      </c>
      <c r="F15" s="189"/>
      <c r="G15" s="189"/>
      <c r="H15" s="189"/>
      <c r="I15" s="189"/>
      <c r="J15" s="189"/>
      <c r="K15" s="189"/>
      <c r="L15" s="189"/>
    </row>
    <row r="16" spans="1:12" s="3" customFormat="1" ht="17.100000000000001" customHeight="1" x14ac:dyDescent="0.25">
      <c r="E16" s="42" t="s">
        <v>34</v>
      </c>
      <c r="F16" s="42" t="s">
        <v>35</v>
      </c>
      <c r="G16" s="42" t="s">
        <v>176</v>
      </c>
      <c r="H16" s="42" t="str">
        <f>Accueil!$B$13</f>
        <v>Achat</v>
      </c>
      <c r="I16" s="42" t="str">
        <f>Accueil!$C$13</f>
        <v>-</v>
      </c>
      <c r="J16" s="42" t="str">
        <f>Accueil!$D$13</f>
        <v>-</v>
      </c>
      <c r="K16" s="42" t="str">
        <f>Accueil!$E$13</f>
        <v>-</v>
      </c>
      <c r="L16" s="42" t="str">
        <f>Accueil!$F$13</f>
        <v>LOA 20 Trimestres</v>
      </c>
    </row>
    <row r="17" spans="1:12" s="3" customFormat="1" ht="17.100000000000001" customHeight="1" x14ac:dyDescent="0.25">
      <c r="B17" s="16" t="s">
        <v>6</v>
      </c>
      <c r="C17" s="81" t="s">
        <v>12</v>
      </c>
      <c r="D17" s="81" t="s">
        <v>8</v>
      </c>
      <c r="E17" s="83" t="str">
        <f>"Matériel n°" &amp;$A$4</f>
        <v>Matériel n°</v>
      </c>
      <c r="F17" s="86">
        <f>C6</f>
        <v>0</v>
      </c>
      <c r="G17" s="86"/>
      <c r="H17" s="86"/>
      <c r="I17" s="86"/>
      <c r="J17" s="86"/>
      <c r="K17" s="86"/>
      <c r="L17" s="86"/>
    </row>
    <row r="18" spans="1:12" s="3" customFormat="1" ht="17.100000000000001" customHeight="1" x14ac:dyDescent="0.25">
      <c r="B18" s="185" t="s">
        <v>103</v>
      </c>
      <c r="C18" s="187" t="s">
        <v>13</v>
      </c>
      <c r="D18" s="187"/>
      <c r="E18" s="83" t="s">
        <v>33</v>
      </c>
      <c r="F18" s="86"/>
      <c r="G18" s="86"/>
      <c r="H18" s="86"/>
      <c r="I18" s="86"/>
      <c r="J18" s="86"/>
      <c r="K18" s="86"/>
      <c r="L18" s="86"/>
    </row>
    <row r="19" spans="1:12" s="3" customFormat="1" ht="17.100000000000001" customHeight="1" x14ac:dyDescent="0.25">
      <c r="B19" s="186"/>
      <c r="C19" s="188"/>
      <c r="D19" s="188"/>
      <c r="E19" s="83" t="s">
        <v>83</v>
      </c>
      <c r="F19" s="86"/>
      <c r="G19" s="86"/>
      <c r="H19" s="86"/>
      <c r="I19" s="86"/>
      <c r="J19" s="86"/>
      <c r="K19" s="86"/>
      <c r="L19" s="86"/>
    </row>
    <row r="20" spans="1:12" s="3" customFormat="1" ht="17.100000000000001" customHeight="1" x14ac:dyDescent="0.25">
      <c r="B20" s="185" t="s">
        <v>158</v>
      </c>
      <c r="C20" s="187" t="s">
        <v>13</v>
      </c>
      <c r="D20" s="187"/>
      <c r="E20" s="83" t="s">
        <v>91</v>
      </c>
      <c r="F20" s="86"/>
      <c r="G20" s="86"/>
      <c r="H20" s="86"/>
      <c r="I20" s="86"/>
      <c r="J20" s="86"/>
      <c r="K20" s="86"/>
      <c r="L20" s="86"/>
    </row>
    <row r="21" spans="1:12" s="3" customFormat="1" ht="17.100000000000001" customHeight="1" x14ac:dyDescent="0.25">
      <c r="B21" s="186"/>
      <c r="C21" s="188"/>
      <c r="D21" s="188"/>
      <c r="E21" s="83" t="s">
        <v>128</v>
      </c>
      <c r="F21" s="86"/>
      <c r="G21" s="86"/>
      <c r="H21" s="86"/>
      <c r="I21" s="86"/>
      <c r="J21" s="86"/>
      <c r="K21" s="86"/>
      <c r="L21" s="86"/>
    </row>
    <row r="22" spans="1:12" s="3" customFormat="1" ht="17.100000000000001" customHeight="1" x14ac:dyDescent="0.25">
      <c r="E22" s="190" t="s">
        <v>37</v>
      </c>
      <c r="F22" s="192"/>
      <c r="G22" s="84"/>
      <c r="H22" s="40"/>
      <c r="I22" s="40"/>
      <c r="J22" s="40"/>
      <c r="K22" s="40"/>
      <c r="L22" s="40"/>
    </row>
    <row r="23" spans="1:12" s="3" customFormat="1" ht="17.100000000000001" customHeight="1" x14ac:dyDescent="0.25">
      <c r="B23" s="16" t="s">
        <v>10</v>
      </c>
      <c r="C23" s="29" t="s">
        <v>7</v>
      </c>
      <c r="D23" s="29" t="s">
        <v>8</v>
      </c>
      <c r="E23" s="190" t="str">
        <f>IF(Accueil!$B$12="Oui","SOMME DES LOYERS LOA 4 T","-")</f>
        <v>SOMME DES LOYERS LOA 4 T</v>
      </c>
      <c r="F23" s="192"/>
      <c r="G23" s="43"/>
      <c r="H23" s="86"/>
      <c r="I23" s="40"/>
      <c r="J23" s="40"/>
      <c r="K23" s="40"/>
      <c r="L23" s="40"/>
    </row>
    <row r="24" spans="1:12" s="3" customFormat="1" ht="17.100000000000001" customHeight="1" x14ac:dyDescent="0.25">
      <c r="A24" s="174" t="s">
        <v>14</v>
      </c>
      <c r="B24" s="37" t="s">
        <v>75</v>
      </c>
      <c r="C24" s="57">
        <v>250</v>
      </c>
      <c r="D24" s="28"/>
      <c r="E24" s="190" t="str">
        <f>IF(Accueil!$C$12="Oui","SOMME DES LOYERS LOA 8 T","-")</f>
        <v>-</v>
      </c>
      <c r="F24" s="192"/>
      <c r="G24" s="43"/>
      <c r="H24" s="40"/>
      <c r="I24" s="86"/>
      <c r="J24" s="40"/>
      <c r="K24" s="40"/>
      <c r="L24" s="40"/>
    </row>
    <row r="25" spans="1:12" s="3" customFormat="1" ht="17.100000000000001" customHeight="1" x14ac:dyDescent="0.25">
      <c r="A25" s="175"/>
      <c r="B25" s="39" t="s">
        <v>15</v>
      </c>
      <c r="C25" s="57">
        <v>500</v>
      </c>
      <c r="D25" s="28"/>
      <c r="E25" s="190" t="str">
        <f>IF(Accueil!$D$12="Oui","SOMME DES LOYERS LOA 12 T","-")</f>
        <v>-</v>
      </c>
      <c r="F25" s="192"/>
      <c r="G25" s="43"/>
      <c r="H25" s="40"/>
      <c r="I25" s="40"/>
      <c r="J25" s="86"/>
      <c r="K25" s="40"/>
      <c r="L25" s="40"/>
    </row>
    <row r="26" spans="1:12" s="3" customFormat="1" ht="17.100000000000001" customHeight="1" x14ac:dyDescent="0.25">
      <c r="A26" s="16" t="s">
        <v>81</v>
      </c>
      <c r="B26" s="5" t="s">
        <v>26</v>
      </c>
      <c r="C26" s="28" t="s">
        <v>13</v>
      </c>
      <c r="D26" s="28"/>
      <c r="E26" s="190" t="str">
        <f>IF(Accueil!$E$12="Oui","SOMME DES LOYERS LOA 16 T","-")</f>
        <v>-</v>
      </c>
      <c r="F26" s="192"/>
      <c r="G26" s="43"/>
      <c r="H26" s="40"/>
      <c r="I26" s="40"/>
      <c r="J26" s="40"/>
      <c r="K26" s="41"/>
      <c r="L26" s="40"/>
    </row>
    <row r="27" spans="1:12" s="3" customFormat="1" ht="17.100000000000001" customHeight="1" x14ac:dyDescent="0.25">
      <c r="A27" s="16" t="s">
        <v>88</v>
      </c>
      <c r="B27" s="5" t="s">
        <v>80</v>
      </c>
      <c r="C27" s="28" t="s">
        <v>13</v>
      </c>
      <c r="D27" s="28"/>
      <c r="E27" s="190" t="str">
        <f>IF(Accueil!$F$12="Oui","SOMME DES LOYERS LOA 20 T","-")</f>
        <v>SOMME DES LOYERS LOA 20 T</v>
      </c>
      <c r="F27" s="192"/>
      <c r="G27" s="43"/>
      <c r="H27" s="40"/>
      <c r="I27" s="40"/>
      <c r="J27" s="40"/>
      <c r="K27" s="40"/>
      <c r="L27" s="83"/>
    </row>
    <row r="28" spans="1:12" s="3" customFormat="1" ht="17.100000000000001" customHeight="1" x14ac:dyDescent="0.25">
      <c r="A28" s="16" t="s">
        <v>127</v>
      </c>
      <c r="B28" s="5" t="s">
        <v>92</v>
      </c>
      <c r="C28" s="28" t="s">
        <v>82</v>
      </c>
      <c r="D28" s="28"/>
      <c r="E28" s="36"/>
      <c r="F28" s="36"/>
      <c r="G28" s="36"/>
      <c r="H28" s="36"/>
      <c r="I28" s="36"/>
      <c r="J28" s="36"/>
      <c r="K28" s="36"/>
      <c r="L28" s="36"/>
    </row>
    <row r="29" spans="1:12" s="3" customFormat="1" ht="17.100000000000001" customHeight="1" x14ac:dyDescent="0.25">
      <c r="E29" s="36"/>
      <c r="F29" s="36"/>
      <c r="G29" s="36"/>
      <c r="H29" s="36"/>
      <c r="I29" s="36"/>
      <c r="J29" s="36"/>
      <c r="K29" s="36"/>
      <c r="L29" s="36"/>
    </row>
    <row r="30" spans="1:12" s="3" customFormat="1" ht="17.100000000000001" customHeight="1" x14ac:dyDescent="0.25">
      <c r="B30" s="176" t="s">
        <v>28</v>
      </c>
      <c r="C30" s="198"/>
      <c r="D30" s="199"/>
      <c r="E30" s="36"/>
      <c r="F30" s="36"/>
      <c r="G30" s="36"/>
      <c r="H30" s="36"/>
      <c r="I30" s="36"/>
      <c r="J30" s="36"/>
      <c r="K30" s="36"/>
      <c r="L30" s="36"/>
    </row>
    <row r="31" spans="1:12" s="3" customFormat="1" ht="17.100000000000001" customHeight="1" x14ac:dyDescent="0.25">
      <c r="B31" s="200"/>
      <c r="C31" s="201"/>
      <c r="D31" s="202"/>
      <c r="E31" s="36"/>
      <c r="F31" s="36"/>
      <c r="G31" s="36"/>
      <c r="H31" s="36"/>
      <c r="I31" s="36"/>
      <c r="J31" s="36"/>
      <c r="K31" s="36"/>
      <c r="L31" s="36"/>
    </row>
    <row r="32" spans="1:12" s="3" customFormat="1" ht="17.100000000000001" customHeight="1" x14ac:dyDescent="0.25">
      <c r="B32" s="203"/>
      <c r="C32" s="204"/>
      <c r="D32" s="205"/>
      <c r="E32" s="36"/>
      <c r="F32" s="36"/>
      <c r="G32" s="36"/>
      <c r="H32" s="36"/>
      <c r="I32" s="36"/>
      <c r="J32" s="36"/>
      <c r="K32" s="36"/>
      <c r="L32" s="36"/>
    </row>
  </sheetData>
  <mergeCells count="30">
    <mergeCell ref="B30:D32"/>
    <mergeCell ref="C5:D5"/>
    <mergeCell ref="C6:D6"/>
    <mergeCell ref="E27:F27"/>
    <mergeCell ref="E24:F24"/>
    <mergeCell ref="E25:F25"/>
    <mergeCell ref="E26:F26"/>
    <mergeCell ref="F5:L5"/>
    <mergeCell ref="E7:L7"/>
    <mergeCell ref="E15:L15"/>
    <mergeCell ref="E12:F12"/>
    <mergeCell ref="E13:F13"/>
    <mergeCell ref="E22:F22"/>
    <mergeCell ref="E23:F23"/>
    <mergeCell ref="E8:F8"/>
    <mergeCell ref="E9:F9"/>
    <mergeCell ref="B1:D1"/>
    <mergeCell ref="B2:D2"/>
    <mergeCell ref="E10:F10"/>
    <mergeCell ref="E11:F11"/>
    <mergeCell ref="A24:A25"/>
    <mergeCell ref="E1:L1"/>
    <mergeCell ref="E2:L2"/>
    <mergeCell ref="G4:L4"/>
    <mergeCell ref="B18:B19"/>
    <mergeCell ref="C18:C19"/>
    <mergeCell ref="D18:D19"/>
    <mergeCell ref="B20:B21"/>
    <mergeCell ref="C20:C21"/>
    <mergeCell ref="D20:D21"/>
  </mergeCells>
  <pageMargins left="0.43307086614173229" right="0.23622047244094488" top="0.39370078740157483" bottom="0.3937007874015748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L32"/>
  <sheetViews>
    <sheetView view="pageLayout" zoomScaleNormal="100" workbookViewId="0">
      <selection activeCell="G13" sqref="G13"/>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7109375" customWidth="1"/>
  </cols>
  <sheetData>
    <row r="1" spans="1:12" s="3" customFormat="1"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1:12" s="3" customFormat="1" ht="17.100000000000001" customHeight="1" x14ac:dyDescent="0.25">
      <c r="B2" s="163" t="s">
        <v>25</v>
      </c>
      <c r="C2" s="163"/>
      <c r="D2" s="163"/>
      <c r="E2" s="163" t="s">
        <v>29</v>
      </c>
      <c r="F2" s="163"/>
      <c r="G2" s="163"/>
      <c r="H2" s="163"/>
      <c r="I2" s="163"/>
      <c r="J2" s="163"/>
      <c r="K2" s="163"/>
      <c r="L2" s="163"/>
    </row>
    <row r="3" spans="1:12" s="3" customFormat="1" ht="17.100000000000001" customHeight="1" thickBot="1" x14ac:dyDescent="0.3">
      <c r="E3" s="36"/>
      <c r="F3" s="36"/>
      <c r="G3" s="36"/>
      <c r="H3" s="36"/>
      <c r="I3" s="36"/>
      <c r="J3" s="36"/>
      <c r="K3" s="36"/>
      <c r="L3" s="36"/>
    </row>
    <row r="4" spans="1:12" s="3" customFormat="1" ht="17.100000000000001" customHeight="1" thickBot="1" x14ac:dyDescent="0.3">
      <c r="A4" s="35"/>
      <c r="B4" s="4" t="str">
        <f>"MATERIEL N°" &amp;$A$4</f>
        <v>MATERIEL N°</v>
      </c>
      <c r="C4" s="5" t="s">
        <v>11</v>
      </c>
      <c r="D4" s="5"/>
      <c r="E4" s="45" t="str">
        <f>"MATERIEL N°" &amp;$A$4</f>
        <v>MATERIEL N°</v>
      </c>
      <c r="F4" s="37" t="s">
        <v>11</v>
      </c>
      <c r="G4" s="193"/>
      <c r="H4" s="194"/>
      <c r="I4" s="194"/>
      <c r="J4" s="194"/>
      <c r="K4" s="194"/>
      <c r="L4" s="195"/>
    </row>
    <row r="5" spans="1:12" s="3" customFormat="1" ht="17.100000000000001" customHeight="1" x14ac:dyDescent="0.25">
      <c r="B5" s="5" t="s">
        <v>0</v>
      </c>
      <c r="C5" s="161" t="s">
        <v>170</v>
      </c>
      <c r="D5" s="161"/>
      <c r="E5" s="44" t="s">
        <v>0</v>
      </c>
      <c r="F5" s="164" t="str">
        <f>C5</f>
        <v>MFP DEPARTEMENTAL A3 N&amp;B 35ppm</v>
      </c>
      <c r="G5" s="165"/>
      <c r="H5" s="165"/>
      <c r="I5" s="165"/>
      <c r="J5" s="165"/>
      <c r="K5" s="165"/>
      <c r="L5" s="165"/>
    </row>
    <row r="6" spans="1:12" s="3" customFormat="1" ht="17.100000000000001" customHeight="1" x14ac:dyDescent="0.25">
      <c r="B6" s="5" t="s">
        <v>1</v>
      </c>
      <c r="C6" s="172"/>
      <c r="D6" s="173"/>
      <c r="E6" s="38"/>
      <c r="F6" s="38"/>
      <c r="G6" s="38"/>
      <c r="H6" s="36"/>
      <c r="I6" s="36"/>
      <c r="J6" s="36"/>
      <c r="K6" s="36"/>
      <c r="L6" s="36"/>
    </row>
    <row r="7" spans="1:12" s="3" customFormat="1" ht="17.100000000000001" customHeight="1" x14ac:dyDescent="0.25">
      <c r="E7" s="190" t="s">
        <v>94</v>
      </c>
      <c r="F7" s="191"/>
      <c r="G7" s="191"/>
      <c r="H7" s="191"/>
      <c r="I7" s="191"/>
      <c r="J7" s="191"/>
      <c r="K7" s="191"/>
      <c r="L7" s="192"/>
    </row>
    <row r="8" spans="1:12" s="3" customFormat="1" ht="17.100000000000001" customHeight="1" x14ac:dyDescent="0.25">
      <c r="B8" s="16" t="s">
        <v>9</v>
      </c>
      <c r="C8" s="25" t="s">
        <v>7</v>
      </c>
      <c r="D8" s="25" t="s">
        <v>8</v>
      </c>
      <c r="E8" s="196" t="s">
        <v>32</v>
      </c>
      <c r="F8" s="197"/>
      <c r="G8" s="42" t="s">
        <v>176</v>
      </c>
      <c r="H8" s="42" t="str">
        <f>Accueil!$B$13</f>
        <v>Achat</v>
      </c>
      <c r="I8" s="42" t="str">
        <f>Accueil!$C$13</f>
        <v>-</v>
      </c>
      <c r="J8" s="42" t="str">
        <f>Accueil!$D$13</f>
        <v>-</v>
      </c>
      <c r="K8" s="42" t="str">
        <f>Accueil!$E$13</f>
        <v>-</v>
      </c>
      <c r="L8" s="42" t="str">
        <f>Accueil!$F$13</f>
        <v>LOA 20 Trimestres</v>
      </c>
    </row>
    <row r="9" spans="1:12" s="3" customFormat="1" ht="17.100000000000001" customHeight="1" x14ac:dyDescent="0.25">
      <c r="B9" s="17" t="s">
        <v>3</v>
      </c>
      <c r="C9" s="14">
        <v>35</v>
      </c>
      <c r="D9" s="14"/>
      <c r="E9" s="158" t="str">
        <f>"Matériel n°" &amp;$A$4</f>
        <v>Matériel n°</v>
      </c>
      <c r="F9" s="160"/>
      <c r="G9" s="86"/>
      <c r="H9" s="83"/>
      <c r="I9" s="86"/>
      <c r="J9" s="86"/>
      <c r="K9" s="86"/>
      <c r="L9" s="86"/>
    </row>
    <row r="10" spans="1:12" s="3" customFormat="1" ht="17.100000000000001" customHeight="1" x14ac:dyDescent="0.25">
      <c r="B10" s="5" t="s">
        <v>21</v>
      </c>
      <c r="C10" s="14">
        <v>35</v>
      </c>
      <c r="D10" s="14"/>
      <c r="E10" s="158" t="s">
        <v>33</v>
      </c>
      <c r="F10" s="160"/>
      <c r="G10" s="86"/>
      <c r="H10" s="83"/>
      <c r="I10" s="86"/>
      <c r="J10" s="86"/>
      <c r="K10" s="86"/>
      <c r="L10" s="86"/>
    </row>
    <row r="11" spans="1:12" s="3" customFormat="1" ht="17.100000000000001" customHeight="1" x14ac:dyDescent="0.25">
      <c r="B11" s="5" t="s">
        <v>20</v>
      </c>
      <c r="C11" s="14">
        <v>1024</v>
      </c>
      <c r="D11" s="14"/>
      <c r="E11" s="158" t="s">
        <v>83</v>
      </c>
      <c r="F11" s="160"/>
      <c r="G11" s="86"/>
      <c r="H11" s="83"/>
      <c r="I11" s="86"/>
      <c r="J11" s="86"/>
      <c r="K11" s="86"/>
      <c r="L11" s="86"/>
    </row>
    <row r="12" spans="1:12" s="3" customFormat="1" ht="17.100000000000001" customHeight="1" x14ac:dyDescent="0.25">
      <c r="B12" s="5" t="s">
        <v>75</v>
      </c>
      <c r="C12" s="14">
        <v>500</v>
      </c>
      <c r="D12" s="14"/>
      <c r="E12" s="158" t="s">
        <v>91</v>
      </c>
      <c r="F12" s="160"/>
      <c r="G12" s="86"/>
      <c r="H12" s="83"/>
      <c r="I12" s="86"/>
      <c r="J12" s="86"/>
      <c r="K12" s="86"/>
      <c r="L12" s="86"/>
    </row>
    <row r="13" spans="1:12" s="3" customFormat="1" ht="17.100000000000001" customHeight="1" x14ac:dyDescent="0.25">
      <c r="B13" s="5" t="s">
        <v>4</v>
      </c>
      <c r="C13" s="14">
        <v>100</v>
      </c>
      <c r="D13" s="14"/>
      <c r="E13" s="158" t="s">
        <v>128</v>
      </c>
      <c r="F13" s="160"/>
      <c r="G13" s="86"/>
      <c r="H13" s="83"/>
      <c r="I13" s="86"/>
      <c r="J13" s="86"/>
      <c r="K13" s="86"/>
      <c r="L13" s="86"/>
    </row>
    <row r="14" spans="1:12" s="3" customFormat="1" ht="17.100000000000001" customHeight="1" x14ac:dyDescent="0.25">
      <c r="B14" s="5" t="s">
        <v>5</v>
      </c>
      <c r="C14" s="14">
        <v>1100</v>
      </c>
      <c r="D14" s="14"/>
      <c r="E14" s="89"/>
      <c r="F14" s="89"/>
      <c r="G14" s="89"/>
      <c r="H14" s="89"/>
      <c r="I14" s="89"/>
      <c r="J14" s="89"/>
      <c r="K14" s="89"/>
      <c r="L14" s="89"/>
    </row>
    <row r="15" spans="1:12" s="3" customFormat="1" ht="17.100000000000001" customHeight="1" x14ac:dyDescent="0.25">
      <c r="E15" s="189" t="s">
        <v>95</v>
      </c>
      <c r="F15" s="189"/>
      <c r="G15" s="189"/>
      <c r="H15" s="189"/>
      <c r="I15" s="189"/>
      <c r="J15" s="189"/>
      <c r="K15" s="189"/>
      <c r="L15" s="189"/>
    </row>
    <row r="16" spans="1:12" s="3" customFormat="1" ht="17.100000000000001" customHeight="1" x14ac:dyDescent="0.25">
      <c r="B16" s="16" t="s">
        <v>6</v>
      </c>
      <c r="C16" s="81" t="s">
        <v>12</v>
      </c>
      <c r="D16" s="81" t="s">
        <v>8</v>
      </c>
      <c r="E16" s="42" t="s">
        <v>34</v>
      </c>
      <c r="F16" s="42" t="s">
        <v>35</v>
      </c>
      <c r="G16" s="42" t="s">
        <v>176</v>
      </c>
      <c r="H16" s="42" t="str">
        <f>Accueil!$B$13</f>
        <v>Achat</v>
      </c>
      <c r="I16" s="42" t="str">
        <f>Accueil!$C$13</f>
        <v>-</v>
      </c>
      <c r="J16" s="42" t="str">
        <f>Accueil!$D$13</f>
        <v>-</v>
      </c>
      <c r="K16" s="42" t="str">
        <f>Accueil!$E$13</f>
        <v>-</v>
      </c>
      <c r="L16" s="42" t="str">
        <f>Accueil!$F$13</f>
        <v>LOA 20 Trimestres</v>
      </c>
    </row>
    <row r="17" spans="1:12" s="3" customFormat="1" ht="17.100000000000001" customHeight="1" x14ac:dyDescent="0.25">
      <c r="B17" s="185" t="s">
        <v>103</v>
      </c>
      <c r="C17" s="187" t="s">
        <v>13</v>
      </c>
      <c r="D17" s="187"/>
      <c r="E17" s="83" t="str">
        <f>"Matériel n°" &amp;$A$4</f>
        <v>Matériel n°</v>
      </c>
      <c r="F17" s="86">
        <f>C6</f>
        <v>0</v>
      </c>
      <c r="G17" s="86"/>
      <c r="H17" s="86"/>
      <c r="I17" s="86"/>
      <c r="J17" s="86"/>
      <c r="K17" s="86"/>
      <c r="L17" s="86"/>
    </row>
    <row r="18" spans="1:12" s="3" customFormat="1" ht="17.100000000000001" customHeight="1" x14ac:dyDescent="0.25">
      <c r="B18" s="186"/>
      <c r="C18" s="188"/>
      <c r="D18" s="188"/>
      <c r="E18" s="83" t="s">
        <v>33</v>
      </c>
      <c r="F18" s="86"/>
      <c r="G18" s="86"/>
      <c r="H18" s="86"/>
      <c r="I18" s="86"/>
      <c r="J18" s="86"/>
      <c r="K18" s="86"/>
      <c r="L18" s="86"/>
    </row>
    <row r="19" spans="1:12" s="3" customFormat="1" ht="17.100000000000001" customHeight="1" x14ac:dyDescent="0.25">
      <c r="B19" s="185" t="s">
        <v>158</v>
      </c>
      <c r="C19" s="187" t="s">
        <v>13</v>
      </c>
      <c r="D19" s="187"/>
      <c r="E19" s="83" t="s">
        <v>83</v>
      </c>
      <c r="F19" s="86"/>
      <c r="G19" s="86"/>
      <c r="H19" s="86"/>
      <c r="I19" s="86"/>
      <c r="J19" s="86"/>
      <c r="K19" s="86"/>
      <c r="L19" s="86"/>
    </row>
    <row r="20" spans="1:12" s="3" customFormat="1" ht="17.100000000000001" customHeight="1" x14ac:dyDescent="0.25">
      <c r="B20" s="186"/>
      <c r="C20" s="188"/>
      <c r="D20" s="188"/>
      <c r="E20" s="83" t="s">
        <v>91</v>
      </c>
      <c r="F20" s="86"/>
      <c r="G20" s="86"/>
      <c r="H20" s="86"/>
      <c r="I20" s="86"/>
      <c r="J20" s="86"/>
      <c r="K20" s="86"/>
      <c r="L20" s="86"/>
    </row>
    <row r="21" spans="1:12" s="3" customFormat="1" ht="17.100000000000001" customHeight="1" x14ac:dyDescent="0.25">
      <c r="E21" s="83" t="s">
        <v>128</v>
      </c>
      <c r="F21" s="86"/>
      <c r="G21" s="86"/>
      <c r="H21" s="86"/>
      <c r="I21" s="86"/>
      <c r="J21" s="86"/>
      <c r="K21" s="86"/>
      <c r="L21" s="86"/>
    </row>
    <row r="22" spans="1:12" s="3" customFormat="1" ht="17.100000000000001" customHeight="1" x14ac:dyDescent="0.25">
      <c r="B22" s="16" t="s">
        <v>10</v>
      </c>
      <c r="C22" s="25" t="s">
        <v>7</v>
      </c>
      <c r="D22" s="25" t="s">
        <v>8</v>
      </c>
      <c r="E22" s="190" t="s">
        <v>37</v>
      </c>
      <c r="F22" s="192"/>
      <c r="G22" s="84"/>
      <c r="H22" s="40"/>
      <c r="I22" s="40"/>
      <c r="J22" s="40"/>
      <c r="K22" s="40"/>
      <c r="L22" s="40"/>
    </row>
    <row r="23" spans="1:12" s="3" customFormat="1" ht="17.100000000000001" customHeight="1" x14ac:dyDescent="0.25">
      <c r="A23" s="174" t="s">
        <v>14</v>
      </c>
      <c r="B23" s="37" t="s">
        <v>75</v>
      </c>
      <c r="C23" s="57">
        <v>500</v>
      </c>
      <c r="D23" s="28"/>
      <c r="E23" s="190" t="str">
        <f>IF(Accueil!$B$12="Oui","SOMME DES LOYERS LOA 4 T","-")</f>
        <v>SOMME DES LOYERS LOA 4 T</v>
      </c>
      <c r="F23" s="192"/>
      <c r="G23" s="43"/>
      <c r="H23" s="86"/>
      <c r="I23" s="40"/>
      <c r="J23" s="40"/>
      <c r="K23" s="40"/>
      <c r="L23" s="40"/>
    </row>
    <row r="24" spans="1:12" s="3" customFormat="1" ht="17.100000000000001" customHeight="1" x14ac:dyDescent="0.25">
      <c r="A24" s="175"/>
      <c r="B24" s="39" t="s">
        <v>15</v>
      </c>
      <c r="C24" s="57">
        <v>1000</v>
      </c>
      <c r="D24" s="28"/>
      <c r="E24" s="190" t="str">
        <f>IF(Accueil!$C$12="Oui","SOMME DES LOYERS LOA 8 T","-")</f>
        <v>-</v>
      </c>
      <c r="F24" s="192"/>
      <c r="G24" s="43"/>
      <c r="H24" s="40"/>
      <c r="I24" s="86"/>
      <c r="J24" s="40"/>
      <c r="K24" s="40"/>
      <c r="L24" s="40"/>
    </row>
    <row r="25" spans="1:12" s="3" customFormat="1" ht="17.100000000000001" customHeight="1" x14ac:dyDescent="0.25">
      <c r="A25" s="16" t="s">
        <v>81</v>
      </c>
      <c r="B25" s="5" t="s">
        <v>26</v>
      </c>
      <c r="C25" s="28" t="s">
        <v>13</v>
      </c>
      <c r="D25" s="28"/>
      <c r="E25" s="190" t="str">
        <f>IF(Accueil!$D$12="Oui","SOMME DES LOYERS LOA 12 T","-")</f>
        <v>-</v>
      </c>
      <c r="F25" s="192"/>
      <c r="G25" s="43"/>
      <c r="H25" s="40"/>
      <c r="I25" s="40"/>
      <c r="J25" s="86"/>
      <c r="K25" s="40"/>
      <c r="L25" s="40"/>
    </row>
    <row r="26" spans="1:12" s="3" customFormat="1" ht="17.100000000000001" customHeight="1" x14ac:dyDescent="0.25">
      <c r="A26" s="16" t="s">
        <v>88</v>
      </c>
      <c r="B26" s="5" t="s">
        <v>80</v>
      </c>
      <c r="C26" s="28" t="s">
        <v>13</v>
      </c>
      <c r="D26" s="28"/>
      <c r="E26" s="190" t="str">
        <f>IF(Accueil!$E$12="Oui","SOMME DES LOYERS LOA 16 T","-")</f>
        <v>-</v>
      </c>
      <c r="F26" s="192"/>
      <c r="G26" s="43"/>
      <c r="H26" s="40"/>
      <c r="I26" s="40"/>
      <c r="J26" s="40"/>
      <c r="K26" s="41"/>
      <c r="L26" s="40"/>
    </row>
    <row r="27" spans="1:12" s="3" customFormat="1" ht="17.100000000000001" customHeight="1" x14ac:dyDescent="0.25">
      <c r="A27" s="16" t="s">
        <v>127</v>
      </c>
      <c r="B27" s="5" t="s">
        <v>92</v>
      </c>
      <c r="C27" s="28" t="s">
        <v>82</v>
      </c>
      <c r="D27" s="28"/>
      <c r="E27" s="190" t="str">
        <f>IF(Accueil!$F$12="Oui","SOMME DES LOYERS LOA 20 T","-")</f>
        <v>SOMME DES LOYERS LOA 20 T</v>
      </c>
      <c r="F27" s="192"/>
      <c r="G27" s="43"/>
      <c r="H27" s="40"/>
      <c r="I27" s="40"/>
      <c r="J27" s="40"/>
      <c r="K27" s="40"/>
      <c r="L27" s="83"/>
    </row>
    <row r="28" spans="1:12" s="3" customFormat="1" ht="17.100000000000001" customHeight="1" x14ac:dyDescent="0.25">
      <c r="E28" s="36"/>
      <c r="F28" s="36"/>
      <c r="G28" s="36"/>
      <c r="H28" s="36"/>
      <c r="I28" s="36"/>
      <c r="J28" s="36"/>
      <c r="K28" s="36"/>
      <c r="L28" s="36"/>
    </row>
    <row r="29" spans="1:12" s="3" customFormat="1" ht="17.100000000000001" customHeight="1" x14ac:dyDescent="0.25">
      <c r="B29" s="176" t="s">
        <v>27</v>
      </c>
      <c r="C29" s="198"/>
      <c r="D29" s="199"/>
      <c r="E29" s="36"/>
      <c r="F29" s="36"/>
      <c r="G29" s="36"/>
      <c r="H29" s="36"/>
      <c r="I29" s="36"/>
      <c r="J29" s="36"/>
      <c r="K29" s="36"/>
      <c r="L29" s="36"/>
    </row>
    <row r="30" spans="1:12" s="3" customFormat="1" ht="17.100000000000001" customHeight="1" x14ac:dyDescent="0.25">
      <c r="B30" s="200"/>
      <c r="C30" s="201"/>
      <c r="D30" s="202"/>
      <c r="E30" s="36"/>
      <c r="F30" s="36"/>
      <c r="G30" s="36"/>
      <c r="H30" s="36"/>
      <c r="I30" s="36"/>
      <c r="J30" s="36"/>
      <c r="K30" s="36"/>
      <c r="L30" s="36"/>
    </row>
    <row r="31" spans="1:12" s="3" customFormat="1" ht="17.100000000000001" customHeight="1" x14ac:dyDescent="0.25">
      <c r="B31" s="200"/>
      <c r="C31" s="201"/>
      <c r="D31" s="202"/>
      <c r="E31" s="36"/>
      <c r="F31" s="36"/>
      <c r="G31" s="36"/>
      <c r="H31" s="36"/>
      <c r="I31" s="36"/>
      <c r="J31" s="36"/>
      <c r="K31" s="36"/>
      <c r="L31" s="36"/>
    </row>
    <row r="32" spans="1:12" s="3" customFormat="1" ht="17.100000000000001" customHeight="1" x14ac:dyDescent="0.25">
      <c r="B32" s="203"/>
      <c r="C32" s="204"/>
      <c r="D32" s="205"/>
      <c r="E32" s="36"/>
      <c r="F32" s="36"/>
      <c r="G32" s="36"/>
      <c r="H32" s="36"/>
      <c r="I32" s="36"/>
      <c r="J32" s="36"/>
      <c r="K32" s="36"/>
      <c r="L32" s="36"/>
    </row>
  </sheetData>
  <mergeCells count="30">
    <mergeCell ref="A23:A24"/>
    <mergeCell ref="B1:D1"/>
    <mergeCell ref="B2:D2"/>
    <mergeCell ref="E8:F8"/>
    <mergeCell ref="E9:F9"/>
    <mergeCell ref="E10:F10"/>
    <mergeCell ref="E11:F11"/>
    <mergeCell ref="E12:F12"/>
    <mergeCell ref="E1:L1"/>
    <mergeCell ref="E2:L2"/>
    <mergeCell ref="G4:L4"/>
    <mergeCell ref="F5:L5"/>
    <mergeCell ref="E7:L7"/>
    <mergeCell ref="D19:D20"/>
    <mergeCell ref="B29:D32"/>
    <mergeCell ref="C5:D5"/>
    <mergeCell ref="C6:D6"/>
    <mergeCell ref="E13:F13"/>
    <mergeCell ref="E22:F22"/>
    <mergeCell ref="E23:F23"/>
    <mergeCell ref="E24:F24"/>
    <mergeCell ref="E25:F25"/>
    <mergeCell ref="E26:F26"/>
    <mergeCell ref="E15:L15"/>
    <mergeCell ref="E27:F27"/>
    <mergeCell ref="B17:B18"/>
    <mergeCell ref="C17:C18"/>
    <mergeCell ref="D17:D18"/>
    <mergeCell ref="B19:B20"/>
    <mergeCell ref="C19:C20"/>
  </mergeCells>
  <pageMargins left="0.43307086614173229" right="0.23622047244094488" top="0.39370078740157483" bottom="0.3937007874015748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L32"/>
  <sheetViews>
    <sheetView view="pageLayout" zoomScaleNormal="100" workbookViewId="0">
      <selection activeCell="G13" sqref="G13"/>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8" customWidth="1"/>
  </cols>
  <sheetData>
    <row r="1" spans="1:12" s="3" customFormat="1"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1:12" s="3" customFormat="1" ht="17.100000000000001" customHeight="1" x14ac:dyDescent="0.25">
      <c r="B2" s="163" t="s">
        <v>25</v>
      </c>
      <c r="C2" s="163"/>
      <c r="D2" s="163"/>
      <c r="E2" s="163" t="s">
        <v>29</v>
      </c>
      <c r="F2" s="163"/>
      <c r="G2" s="163"/>
      <c r="H2" s="163"/>
      <c r="I2" s="163"/>
      <c r="J2" s="163"/>
      <c r="K2" s="163"/>
      <c r="L2" s="163"/>
    </row>
    <row r="3" spans="1:12" s="3" customFormat="1" ht="17.100000000000001" customHeight="1" thickBot="1" x14ac:dyDescent="0.3">
      <c r="E3" s="36"/>
      <c r="F3" s="36"/>
      <c r="G3" s="36"/>
      <c r="H3" s="36"/>
      <c r="I3" s="36"/>
      <c r="J3" s="36"/>
      <c r="K3" s="36"/>
      <c r="L3" s="36"/>
    </row>
    <row r="4" spans="1:12" s="3" customFormat="1" ht="17.100000000000001" customHeight="1" thickBot="1" x14ac:dyDescent="0.3">
      <c r="A4" s="35"/>
      <c r="B4" s="4" t="str">
        <f>"MATERIEL N°" &amp;$A$4</f>
        <v>MATERIEL N°</v>
      </c>
      <c r="C4" s="5" t="s">
        <v>11</v>
      </c>
      <c r="D4" s="5"/>
      <c r="E4" s="45" t="str">
        <f>"MATERIEL N°" &amp;$A$4</f>
        <v>MATERIEL N°</v>
      </c>
      <c r="F4" s="37" t="s">
        <v>11</v>
      </c>
      <c r="G4" s="193"/>
      <c r="H4" s="194"/>
      <c r="I4" s="194"/>
      <c r="J4" s="194"/>
      <c r="K4" s="194"/>
      <c r="L4" s="195"/>
    </row>
    <row r="5" spans="1:12" s="3" customFormat="1" ht="17.100000000000001" customHeight="1" x14ac:dyDescent="0.25">
      <c r="B5" s="5" t="s">
        <v>0</v>
      </c>
      <c r="C5" s="161" t="s">
        <v>171</v>
      </c>
      <c r="D5" s="161"/>
      <c r="E5" s="44" t="s">
        <v>0</v>
      </c>
      <c r="F5" s="164" t="str">
        <f>C5</f>
        <v>MFP DEPARTEMENTAL A3  COULEUR 35ppm</v>
      </c>
      <c r="G5" s="165"/>
      <c r="H5" s="165"/>
      <c r="I5" s="165"/>
      <c r="J5" s="165"/>
      <c r="K5" s="165"/>
      <c r="L5" s="165"/>
    </row>
    <row r="6" spans="1:12" s="3" customFormat="1" ht="17.100000000000001" customHeight="1" x14ac:dyDescent="0.25">
      <c r="B6" s="5" t="s">
        <v>1</v>
      </c>
      <c r="C6" s="172"/>
      <c r="D6" s="173"/>
      <c r="E6" s="38"/>
      <c r="F6" s="38"/>
      <c r="G6" s="38"/>
      <c r="H6" s="36"/>
      <c r="I6" s="36"/>
      <c r="J6" s="36"/>
      <c r="K6" s="36"/>
      <c r="L6" s="36"/>
    </row>
    <row r="7" spans="1:12" s="3" customFormat="1" ht="17.100000000000001" customHeight="1" x14ac:dyDescent="0.25">
      <c r="E7" s="190" t="s">
        <v>94</v>
      </c>
      <c r="F7" s="191"/>
      <c r="G7" s="191"/>
      <c r="H7" s="191"/>
      <c r="I7" s="191"/>
      <c r="J7" s="191"/>
      <c r="K7" s="191"/>
      <c r="L7" s="192"/>
    </row>
    <row r="8" spans="1:12" s="3" customFormat="1" ht="17.100000000000001" customHeight="1" x14ac:dyDescent="0.25">
      <c r="B8" s="16" t="s">
        <v>9</v>
      </c>
      <c r="C8" s="29" t="s">
        <v>7</v>
      </c>
      <c r="D8" s="29" t="s">
        <v>8</v>
      </c>
      <c r="E8" s="196" t="s">
        <v>32</v>
      </c>
      <c r="F8" s="197"/>
      <c r="G8" s="42" t="s">
        <v>176</v>
      </c>
      <c r="H8" s="42" t="str">
        <f>Accueil!$B$13</f>
        <v>Achat</v>
      </c>
      <c r="I8" s="42" t="str">
        <f>Accueil!$C$13</f>
        <v>-</v>
      </c>
      <c r="J8" s="42" t="str">
        <f>Accueil!$D$13</f>
        <v>-</v>
      </c>
      <c r="K8" s="42" t="str">
        <f>Accueil!$E$13</f>
        <v>-</v>
      </c>
      <c r="L8" s="42" t="str">
        <f>Accueil!$F$13</f>
        <v>LOA 20 Trimestres</v>
      </c>
    </row>
    <row r="9" spans="1:12" s="3" customFormat="1" ht="17.100000000000001" customHeight="1" x14ac:dyDescent="0.25">
      <c r="B9" s="17" t="s">
        <v>3</v>
      </c>
      <c r="C9" s="28">
        <v>35</v>
      </c>
      <c r="D9" s="28"/>
      <c r="E9" s="158" t="str">
        <f>"Matériel n°" &amp;$A$4</f>
        <v>Matériel n°</v>
      </c>
      <c r="F9" s="160"/>
      <c r="G9" s="86"/>
      <c r="H9" s="83"/>
      <c r="I9" s="86"/>
      <c r="J9" s="86"/>
      <c r="K9" s="86"/>
      <c r="L9" s="86"/>
    </row>
    <row r="10" spans="1:12" s="3" customFormat="1" ht="17.100000000000001" customHeight="1" x14ac:dyDescent="0.25">
      <c r="B10" s="5" t="s">
        <v>18</v>
      </c>
      <c r="C10" s="28">
        <v>35</v>
      </c>
      <c r="D10" s="28"/>
      <c r="E10" s="158" t="s">
        <v>33</v>
      </c>
      <c r="F10" s="160"/>
      <c r="G10" s="86"/>
      <c r="H10" s="83"/>
      <c r="I10" s="86"/>
      <c r="J10" s="86"/>
      <c r="K10" s="86"/>
      <c r="L10" s="86"/>
    </row>
    <row r="11" spans="1:12" s="3" customFormat="1" ht="17.100000000000001" customHeight="1" x14ac:dyDescent="0.25">
      <c r="B11" s="5" t="s">
        <v>21</v>
      </c>
      <c r="C11" s="28">
        <v>35</v>
      </c>
      <c r="D11" s="28"/>
      <c r="E11" s="158" t="s">
        <v>83</v>
      </c>
      <c r="F11" s="160"/>
      <c r="G11" s="86"/>
      <c r="H11" s="83"/>
      <c r="I11" s="86"/>
      <c r="J11" s="86"/>
      <c r="K11" s="86"/>
      <c r="L11" s="86"/>
    </row>
    <row r="12" spans="1:12" s="3" customFormat="1" ht="17.100000000000001" customHeight="1" x14ac:dyDescent="0.25">
      <c r="B12" s="5" t="s">
        <v>20</v>
      </c>
      <c r="C12" s="28">
        <v>1024</v>
      </c>
      <c r="D12" s="28"/>
      <c r="E12" s="158" t="s">
        <v>91</v>
      </c>
      <c r="F12" s="160"/>
      <c r="G12" s="86"/>
      <c r="H12" s="83"/>
      <c r="I12" s="86"/>
      <c r="J12" s="86"/>
      <c r="K12" s="86"/>
      <c r="L12" s="86"/>
    </row>
    <row r="13" spans="1:12" s="3" customFormat="1" ht="17.100000000000001" customHeight="1" x14ac:dyDescent="0.25">
      <c r="B13" s="5" t="s">
        <v>75</v>
      </c>
      <c r="C13" s="28">
        <v>500</v>
      </c>
      <c r="D13" s="28"/>
      <c r="E13" s="158" t="s">
        <v>128</v>
      </c>
      <c r="F13" s="160"/>
      <c r="G13" s="86"/>
      <c r="H13" s="83"/>
      <c r="I13" s="86"/>
      <c r="J13" s="86"/>
      <c r="K13" s="86"/>
      <c r="L13" s="86"/>
    </row>
    <row r="14" spans="1:12" s="3" customFormat="1" ht="17.100000000000001" customHeight="1" x14ac:dyDescent="0.25">
      <c r="B14" s="5" t="s">
        <v>4</v>
      </c>
      <c r="C14" s="28">
        <v>100</v>
      </c>
      <c r="D14" s="28"/>
      <c r="E14" s="89"/>
      <c r="F14" s="89"/>
      <c r="G14" s="89"/>
      <c r="H14" s="89"/>
      <c r="I14" s="89"/>
      <c r="J14" s="89"/>
      <c r="K14" s="89"/>
      <c r="L14" s="89"/>
    </row>
    <row r="15" spans="1:12" s="3" customFormat="1" ht="17.100000000000001" customHeight="1" x14ac:dyDescent="0.25">
      <c r="B15" s="5" t="s">
        <v>5</v>
      </c>
      <c r="C15" s="28">
        <v>1100</v>
      </c>
      <c r="D15" s="28"/>
      <c r="E15" s="189" t="s">
        <v>95</v>
      </c>
      <c r="F15" s="189"/>
      <c r="G15" s="189"/>
      <c r="H15" s="189"/>
      <c r="I15" s="189"/>
      <c r="J15" s="189"/>
      <c r="K15" s="189"/>
      <c r="L15" s="189"/>
    </row>
    <row r="16" spans="1:12" s="3" customFormat="1" ht="17.100000000000001" customHeight="1" x14ac:dyDescent="0.25">
      <c r="E16" s="42" t="s">
        <v>34</v>
      </c>
      <c r="F16" s="42" t="s">
        <v>35</v>
      </c>
      <c r="G16" s="42" t="s">
        <v>176</v>
      </c>
      <c r="H16" s="42" t="str">
        <f>Accueil!$B$13</f>
        <v>Achat</v>
      </c>
      <c r="I16" s="42" t="str">
        <f>Accueil!$C$13</f>
        <v>-</v>
      </c>
      <c r="J16" s="42" t="str">
        <f>Accueil!$D$13</f>
        <v>-</v>
      </c>
      <c r="K16" s="42" t="str">
        <f>Accueil!$E$13</f>
        <v>-</v>
      </c>
      <c r="L16" s="42" t="str">
        <f>Accueil!$F$13</f>
        <v>LOA 20 Trimestres</v>
      </c>
    </row>
    <row r="17" spans="1:12" s="3" customFormat="1" ht="17.100000000000001" customHeight="1" x14ac:dyDescent="0.25">
      <c r="B17" s="16" t="s">
        <v>6</v>
      </c>
      <c r="C17" s="81" t="s">
        <v>12</v>
      </c>
      <c r="D17" s="81" t="s">
        <v>8</v>
      </c>
      <c r="E17" s="83" t="str">
        <f>"Matériel n°" &amp;$A$4</f>
        <v>Matériel n°</v>
      </c>
      <c r="F17" s="86">
        <f>C6</f>
        <v>0</v>
      </c>
      <c r="G17" s="86"/>
      <c r="H17" s="86"/>
      <c r="I17" s="86"/>
      <c r="J17" s="86"/>
      <c r="K17" s="86"/>
      <c r="L17" s="86"/>
    </row>
    <row r="18" spans="1:12" s="3" customFormat="1" ht="17.100000000000001" customHeight="1" x14ac:dyDescent="0.25">
      <c r="B18" s="185" t="s">
        <v>103</v>
      </c>
      <c r="C18" s="187" t="s">
        <v>13</v>
      </c>
      <c r="D18" s="187"/>
      <c r="E18" s="83" t="s">
        <v>33</v>
      </c>
      <c r="F18" s="86"/>
      <c r="G18" s="86"/>
      <c r="H18" s="86"/>
      <c r="I18" s="86"/>
      <c r="J18" s="86"/>
      <c r="K18" s="86"/>
      <c r="L18" s="86"/>
    </row>
    <row r="19" spans="1:12" s="3" customFormat="1" ht="17.100000000000001" customHeight="1" x14ac:dyDescent="0.25">
      <c r="B19" s="186"/>
      <c r="C19" s="188"/>
      <c r="D19" s="188"/>
      <c r="E19" s="83" t="s">
        <v>83</v>
      </c>
      <c r="F19" s="86"/>
      <c r="G19" s="86"/>
      <c r="H19" s="86"/>
      <c r="I19" s="86"/>
      <c r="J19" s="86"/>
      <c r="K19" s="86"/>
      <c r="L19" s="86"/>
    </row>
    <row r="20" spans="1:12" s="3" customFormat="1" ht="17.100000000000001" customHeight="1" x14ac:dyDescent="0.25">
      <c r="B20" s="185" t="s">
        <v>158</v>
      </c>
      <c r="C20" s="187" t="s">
        <v>13</v>
      </c>
      <c r="D20" s="187"/>
      <c r="E20" s="83" t="s">
        <v>91</v>
      </c>
      <c r="F20" s="86"/>
      <c r="G20" s="86"/>
      <c r="H20" s="86"/>
      <c r="I20" s="86"/>
      <c r="J20" s="86"/>
      <c r="K20" s="86"/>
      <c r="L20" s="86"/>
    </row>
    <row r="21" spans="1:12" s="3" customFormat="1" ht="17.100000000000001" customHeight="1" x14ac:dyDescent="0.25">
      <c r="B21" s="186"/>
      <c r="C21" s="188"/>
      <c r="D21" s="188"/>
      <c r="E21" s="83" t="s">
        <v>128</v>
      </c>
      <c r="F21" s="86"/>
      <c r="G21" s="86"/>
      <c r="H21" s="86"/>
      <c r="I21" s="86"/>
      <c r="J21" s="86"/>
      <c r="K21" s="86"/>
      <c r="L21" s="86"/>
    </row>
    <row r="22" spans="1:12" s="3" customFormat="1" ht="17.100000000000001" customHeight="1" x14ac:dyDescent="0.25">
      <c r="E22" s="190" t="s">
        <v>37</v>
      </c>
      <c r="F22" s="192"/>
      <c r="G22" s="84"/>
      <c r="H22" s="40"/>
      <c r="I22" s="40"/>
      <c r="J22" s="40"/>
      <c r="K22" s="40"/>
      <c r="L22" s="40"/>
    </row>
    <row r="23" spans="1:12" s="3" customFormat="1" ht="17.100000000000001" customHeight="1" x14ac:dyDescent="0.25">
      <c r="B23" s="16" t="s">
        <v>10</v>
      </c>
      <c r="C23" s="29" t="s">
        <v>7</v>
      </c>
      <c r="D23" s="29" t="s">
        <v>8</v>
      </c>
      <c r="E23" s="190" t="str">
        <f>IF(Accueil!$B$12="Oui","SOMME DES LOYERS LOA 4 T","-")</f>
        <v>SOMME DES LOYERS LOA 4 T</v>
      </c>
      <c r="F23" s="192"/>
      <c r="G23" s="43"/>
      <c r="H23" s="86"/>
      <c r="I23" s="40"/>
      <c r="J23" s="40"/>
      <c r="K23" s="40"/>
      <c r="L23" s="40"/>
    </row>
    <row r="24" spans="1:12" s="3" customFormat="1" ht="17.100000000000001" customHeight="1" x14ac:dyDescent="0.25">
      <c r="A24" s="174" t="s">
        <v>14</v>
      </c>
      <c r="B24" s="37" t="s">
        <v>75</v>
      </c>
      <c r="C24" s="57">
        <v>500</v>
      </c>
      <c r="D24" s="28"/>
      <c r="E24" s="190" t="str">
        <f>IF(Accueil!$C$12="Oui","SOMME DES LOYERS LOA 8 T","-")</f>
        <v>-</v>
      </c>
      <c r="F24" s="192"/>
      <c r="G24" s="43"/>
      <c r="H24" s="40"/>
      <c r="I24" s="86"/>
      <c r="J24" s="40"/>
      <c r="K24" s="40"/>
      <c r="L24" s="40"/>
    </row>
    <row r="25" spans="1:12" s="3" customFormat="1" ht="17.100000000000001" customHeight="1" x14ac:dyDescent="0.25">
      <c r="A25" s="175"/>
      <c r="B25" s="39" t="s">
        <v>15</v>
      </c>
      <c r="C25" s="57">
        <v>1000</v>
      </c>
      <c r="D25" s="28"/>
      <c r="E25" s="190" t="str">
        <f>IF(Accueil!$D$12="Oui","SOMME DES LOYERS LOA 12 T","-")</f>
        <v>-</v>
      </c>
      <c r="F25" s="192"/>
      <c r="G25" s="43"/>
      <c r="H25" s="40"/>
      <c r="I25" s="40"/>
      <c r="J25" s="86"/>
      <c r="K25" s="40"/>
      <c r="L25" s="40"/>
    </row>
    <row r="26" spans="1:12" s="3" customFormat="1" ht="17.100000000000001" customHeight="1" x14ac:dyDescent="0.25">
      <c r="A26" s="16" t="s">
        <v>81</v>
      </c>
      <c r="B26" s="5" t="s">
        <v>26</v>
      </c>
      <c r="C26" s="28" t="s">
        <v>13</v>
      </c>
      <c r="D26" s="28"/>
      <c r="E26" s="190" t="str">
        <f>IF(Accueil!$E$12="Oui","SOMME DES LOYERS LOA 16 T","-")</f>
        <v>-</v>
      </c>
      <c r="F26" s="192"/>
      <c r="G26" s="43"/>
      <c r="H26" s="40"/>
      <c r="I26" s="40"/>
      <c r="J26" s="40"/>
      <c r="K26" s="41"/>
      <c r="L26" s="40"/>
    </row>
    <row r="27" spans="1:12" s="3" customFormat="1" ht="17.100000000000001" customHeight="1" x14ac:dyDescent="0.25">
      <c r="A27" s="16" t="s">
        <v>88</v>
      </c>
      <c r="B27" s="5" t="s">
        <v>80</v>
      </c>
      <c r="C27" s="28" t="s">
        <v>13</v>
      </c>
      <c r="D27" s="28"/>
      <c r="E27" s="190" t="str">
        <f>IF(Accueil!$F$12="Oui","SOMME DES LOYERS LOA 20 T","-")</f>
        <v>SOMME DES LOYERS LOA 20 T</v>
      </c>
      <c r="F27" s="192"/>
      <c r="G27" s="43"/>
      <c r="H27" s="40"/>
      <c r="I27" s="40"/>
      <c r="J27" s="40"/>
      <c r="K27" s="40"/>
      <c r="L27" s="83"/>
    </row>
    <row r="28" spans="1:12" s="3" customFormat="1" ht="17.100000000000001" customHeight="1" x14ac:dyDescent="0.25">
      <c r="A28" s="16" t="s">
        <v>127</v>
      </c>
      <c r="B28" s="5" t="s">
        <v>92</v>
      </c>
      <c r="C28" s="28" t="s">
        <v>82</v>
      </c>
      <c r="D28" s="28"/>
      <c r="E28" s="36"/>
      <c r="F28" s="36"/>
      <c r="G28" s="36"/>
      <c r="H28" s="36"/>
      <c r="I28" s="36"/>
      <c r="J28" s="36"/>
      <c r="K28" s="36"/>
      <c r="L28" s="36"/>
    </row>
    <row r="29" spans="1:12" s="3" customFormat="1" ht="17.100000000000001" customHeight="1" x14ac:dyDescent="0.25">
      <c r="E29" s="36"/>
      <c r="F29" s="36"/>
      <c r="G29" s="36"/>
      <c r="H29" s="36"/>
      <c r="I29" s="36"/>
      <c r="J29" s="36"/>
      <c r="K29" s="36"/>
      <c r="L29" s="36"/>
    </row>
    <row r="30" spans="1:12" s="3" customFormat="1" ht="17.100000000000001" customHeight="1" x14ac:dyDescent="0.25">
      <c r="B30" s="176" t="s">
        <v>28</v>
      </c>
      <c r="C30" s="198"/>
      <c r="D30" s="199"/>
      <c r="E30" s="36"/>
      <c r="F30" s="36"/>
      <c r="G30" s="36"/>
      <c r="H30" s="36"/>
      <c r="I30" s="36"/>
      <c r="J30" s="36"/>
      <c r="K30" s="36"/>
      <c r="L30" s="36"/>
    </row>
    <row r="31" spans="1:12" s="3" customFormat="1" ht="17.100000000000001" customHeight="1" x14ac:dyDescent="0.25">
      <c r="B31" s="200"/>
      <c r="C31" s="201"/>
      <c r="D31" s="202"/>
      <c r="E31" s="36"/>
      <c r="F31" s="36"/>
      <c r="G31" s="36"/>
      <c r="H31" s="36"/>
      <c r="I31" s="36"/>
      <c r="J31" s="36"/>
      <c r="K31" s="36"/>
      <c r="L31" s="36"/>
    </row>
    <row r="32" spans="1:12" s="3" customFormat="1" ht="17.100000000000001" customHeight="1" x14ac:dyDescent="0.25">
      <c r="B32" s="203"/>
      <c r="C32" s="204"/>
      <c r="D32" s="205"/>
      <c r="E32" s="36"/>
      <c r="F32" s="36"/>
      <c r="G32" s="36"/>
      <c r="H32" s="36"/>
      <c r="I32" s="36"/>
      <c r="J32" s="36"/>
      <c r="K32" s="36"/>
      <c r="L32" s="36"/>
    </row>
  </sheetData>
  <mergeCells count="30">
    <mergeCell ref="B30:D32"/>
    <mergeCell ref="C5:D5"/>
    <mergeCell ref="C6:D6"/>
    <mergeCell ref="E27:F27"/>
    <mergeCell ref="E24:F24"/>
    <mergeCell ref="E25:F25"/>
    <mergeCell ref="E26:F26"/>
    <mergeCell ref="F5:L5"/>
    <mergeCell ref="E7:L7"/>
    <mergeCell ref="E15:L15"/>
    <mergeCell ref="E12:F12"/>
    <mergeCell ref="E13:F13"/>
    <mergeCell ref="E22:F22"/>
    <mergeCell ref="E23:F23"/>
    <mergeCell ref="E8:F8"/>
    <mergeCell ref="E9:F9"/>
    <mergeCell ref="B1:D1"/>
    <mergeCell ref="B2:D2"/>
    <mergeCell ref="E10:F10"/>
    <mergeCell ref="E11:F11"/>
    <mergeCell ref="A24:A25"/>
    <mergeCell ref="E1:L1"/>
    <mergeCell ref="E2:L2"/>
    <mergeCell ref="G4:L4"/>
    <mergeCell ref="B18:B19"/>
    <mergeCell ref="C18:C19"/>
    <mergeCell ref="D18:D19"/>
    <mergeCell ref="B20:B21"/>
    <mergeCell ref="C20:C21"/>
    <mergeCell ref="D20:D21"/>
  </mergeCells>
  <pageMargins left="0.43307086614173229" right="0.23622047244094488" top="0.39370078740157483" bottom="0.3937007874015748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L32"/>
  <sheetViews>
    <sheetView view="pageLayout" zoomScaleNormal="100" workbookViewId="0">
      <selection activeCell="G13" sqref="G13"/>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7109375" customWidth="1"/>
  </cols>
  <sheetData>
    <row r="1" spans="1:12" s="36" customFormat="1"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1:12" s="36" customFormat="1" ht="17.100000000000001" customHeight="1" x14ac:dyDescent="0.25">
      <c r="B2" s="163" t="s">
        <v>25</v>
      </c>
      <c r="C2" s="163"/>
      <c r="D2" s="163"/>
      <c r="E2" s="163" t="s">
        <v>29</v>
      </c>
      <c r="F2" s="163"/>
      <c r="G2" s="163"/>
      <c r="H2" s="163"/>
      <c r="I2" s="163"/>
      <c r="J2" s="163"/>
      <c r="K2" s="163"/>
      <c r="L2" s="163"/>
    </row>
    <row r="3" spans="1:12" s="36" customFormat="1" ht="17.100000000000001" customHeight="1" thickBot="1" x14ac:dyDescent="0.3"/>
    <row r="4" spans="1:12" s="36" customFormat="1" ht="17.100000000000001" customHeight="1" thickBot="1" x14ac:dyDescent="0.3">
      <c r="A4" s="35"/>
      <c r="B4" s="4" t="str">
        <f>"MATERIEL N°" &amp;$A$4</f>
        <v>MATERIEL N°</v>
      </c>
      <c r="C4" s="37" t="s">
        <v>11</v>
      </c>
      <c r="D4" s="37"/>
      <c r="E4" s="45" t="str">
        <f>"MATERIEL N°" &amp;$A$4</f>
        <v>MATERIEL N°</v>
      </c>
      <c r="F4" s="37" t="s">
        <v>11</v>
      </c>
      <c r="G4" s="193"/>
      <c r="H4" s="194"/>
      <c r="I4" s="194"/>
      <c r="J4" s="194"/>
      <c r="K4" s="194"/>
      <c r="L4" s="195"/>
    </row>
    <row r="5" spans="1:12" s="36" customFormat="1" ht="17.100000000000001" customHeight="1" x14ac:dyDescent="0.25">
      <c r="B5" s="37" t="s">
        <v>0</v>
      </c>
      <c r="C5" s="161" t="s">
        <v>172</v>
      </c>
      <c r="D5" s="161"/>
      <c r="E5" s="44" t="s">
        <v>0</v>
      </c>
      <c r="F5" s="164" t="str">
        <f>C5</f>
        <v>MFP DEPARTEMENTAL A3 N&amp;B 45ppm</v>
      </c>
      <c r="G5" s="165"/>
      <c r="H5" s="165"/>
      <c r="I5" s="165"/>
      <c r="J5" s="165"/>
      <c r="K5" s="165"/>
      <c r="L5" s="165"/>
    </row>
    <row r="6" spans="1:12" s="36" customFormat="1" ht="17.100000000000001" customHeight="1" x14ac:dyDescent="0.25">
      <c r="B6" s="37" t="s">
        <v>1</v>
      </c>
      <c r="C6" s="172"/>
      <c r="D6" s="173"/>
      <c r="E6" s="38"/>
      <c r="F6" s="38"/>
      <c r="G6" s="38"/>
    </row>
    <row r="7" spans="1:12" s="36" customFormat="1" ht="17.100000000000001" customHeight="1" x14ac:dyDescent="0.25">
      <c r="E7" s="190" t="s">
        <v>94</v>
      </c>
      <c r="F7" s="191"/>
      <c r="G7" s="191"/>
      <c r="H7" s="191"/>
      <c r="I7" s="191"/>
      <c r="J7" s="191"/>
      <c r="K7" s="191"/>
      <c r="L7" s="192"/>
    </row>
    <row r="8" spans="1:12" s="36" customFormat="1" ht="17.100000000000001" customHeight="1" x14ac:dyDescent="0.25">
      <c r="B8" s="16" t="s">
        <v>9</v>
      </c>
      <c r="C8" s="103" t="s">
        <v>7</v>
      </c>
      <c r="D8" s="103" t="s">
        <v>8</v>
      </c>
      <c r="E8" s="196" t="s">
        <v>32</v>
      </c>
      <c r="F8" s="197"/>
      <c r="G8" s="42" t="s">
        <v>176</v>
      </c>
      <c r="H8" s="42" t="str">
        <f>Accueil!$B$13</f>
        <v>Achat</v>
      </c>
      <c r="I8" s="42" t="str">
        <f>Accueil!$C$13</f>
        <v>-</v>
      </c>
      <c r="J8" s="42" t="str">
        <f>Accueil!$D$13</f>
        <v>-</v>
      </c>
      <c r="K8" s="42" t="str">
        <f>Accueil!$E$13</f>
        <v>-</v>
      </c>
      <c r="L8" s="42" t="str">
        <f>Accueil!$F$13</f>
        <v>LOA 20 Trimestres</v>
      </c>
    </row>
    <row r="9" spans="1:12" s="36" customFormat="1" ht="17.100000000000001" customHeight="1" x14ac:dyDescent="0.25">
      <c r="B9" s="17" t="s">
        <v>3</v>
      </c>
      <c r="C9" s="102">
        <v>45</v>
      </c>
      <c r="D9" s="102"/>
      <c r="E9" s="158" t="str">
        <f>"Matériel n°" &amp;$A$4</f>
        <v>Matériel n°</v>
      </c>
      <c r="F9" s="160"/>
      <c r="G9" s="102"/>
      <c r="H9" s="100"/>
      <c r="I9" s="102"/>
      <c r="J9" s="102"/>
      <c r="K9" s="102"/>
      <c r="L9" s="102"/>
    </row>
    <row r="10" spans="1:12" s="36" customFormat="1" ht="17.100000000000001" customHeight="1" x14ac:dyDescent="0.25">
      <c r="B10" s="37" t="s">
        <v>21</v>
      </c>
      <c r="C10" s="102">
        <v>45</v>
      </c>
      <c r="D10" s="102"/>
      <c r="E10" s="158" t="s">
        <v>33</v>
      </c>
      <c r="F10" s="160"/>
      <c r="G10" s="102"/>
      <c r="H10" s="100"/>
      <c r="I10" s="102"/>
      <c r="J10" s="102"/>
      <c r="K10" s="102"/>
      <c r="L10" s="102"/>
    </row>
    <row r="11" spans="1:12" s="36" customFormat="1" ht="17.100000000000001" customHeight="1" x14ac:dyDescent="0.25">
      <c r="B11" s="37" t="s">
        <v>20</v>
      </c>
      <c r="C11" s="102">
        <v>1024</v>
      </c>
      <c r="D11" s="102"/>
      <c r="E11" s="158" t="s">
        <v>83</v>
      </c>
      <c r="F11" s="160"/>
      <c r="G11" s="102"/>
      <c r="H11" s="100"/>
      <c r="I11" s="102"/>
      <c r="J11" s="102"/>
      <c r="K11" s="102"/>
      <c r="L11" s="102"/>
    </row>
    <row r="12" spans="1:12" s="36" customFormat="1" ht="17.100000000000001" customHeight="1" x14ac:dyDescent="0.25">
      <c r="B12" s="37" t="s">
        <v>75</v>
      </c>
      <c r="C12" s="102">
        <v>500</v>
      </c>
      <c r="D12" s="102"/>
      <c r="E12" s="158" t="s">
        <v>91</v>
      </c>
      <c r="F12" s="160"/>
      <c r="G12" s="102"/>
      <c r="H12" s="100"/>
      <c r="I12" s="102"/>
      <c r="J12" s="102"/>
      <c r="K12" s="102"/>
      <c r="L12" s="102"/>
    </row>
    <row r="13" spans="1:12" s="36" customFormat="1" ht="17.100000000000001" customHeight="1" x14ac:dyDescent="0.25">
      <c r="B13" s="37" t="s">
        <v>4</v>
      </c>
      <c r="C13" s="102">
        <v>100</v>
      </c>
      <c r="D13" s="102"/>
      <c r="E13" s="158" t="s">
        <v>128</v>
      </c>
      <c r="F13" s="160"/>
      <c r="G13" s="102"/>
      <c r="H13" s="100"/>
      <c r="I13" s="102"/>
      <c r="J13" s="102"/>
      <c r="K13" s="102"/>
      <c r="L13" s="102"/>
    </row>
    <row r="14" spans="1:12" s="36" customFormat="1" ht="17.100000000000001" customHeight="1" x14ac:dyDescent="0.25">
      <c r="B14" s="37" t="s">
        <v>5</v>
      </c>
      <c r="C14" s="102">
        <v>1100</v>
      </c>
      <c r="D14" s="102"/>
      <c r="E14" s="89"/>
      <c r="F14" s="89"/>
      <c r="G14" s="89"/>
      <c r="H14" s="89"/>
      <c r="I14" s="89"/>
      <c r="J14" s="89"/>
      <c r="K14" s="89"/>
      <c r="L14" s="89"/>
    </row>
    <row r="15" spans="1:12" s="36" customFormat="1" ht="17.100000000000001" customHeight="1" x14ac:dyDescent="0.25">
      <c r="E15" s="189" t="s">
        <v>95</v>
      </c>
      <c r="F15" s="189"/>
      <c r="G15" s="189"/>
      <c r="H15" s="189"/>
      <c r="I15" s="189"/>
      <c r="J15" s="189"/>
      <c r="K15" s="189"/>
      <c r="L15" s="189"/>
    </row>
    <row r="16" spans="1:12" s="36" customFormat="1" ht="17.100000000000001" customHeight="1" x14ac:dyDescent="0.25">
      <c r="B16" s="16" t="s">
        <v>6</v>
      </c>
      <c r="C16" s="103" t="s">
        <v>12</v>
      </c>
      <c r="D16" s="103" t="s">
        <v>8</v>
      </c>
      <c r="E16" s="42" t="s">
        <v>34</v>
      </c>
      <c r="F16" s="42" t="s">
        <v>35</v>
      </c>
      <c r="G16" s="42" t="s">
        <v>176</v>
      </c>
      <c r="H16" s="42" t="str">
        <f>Accueil!$B$13</f>
        <v>Achat</v>
      </c>
      <c r="I16" s="42" t="str">
        <f>Accueil!$C$13</f>
        <v>-</v>
      </c>
      <c r="J16" s="42" t="str">
        <f>Accueil!$D$13</f>
        <v>-</v>
      </c>
      <c r="K16" s="42" t="str">
        <f>Accueil!$E$13</f>
        <v>-</v>
      </c>
      <c r="L16" s="42" t="str">
        <f>Accueil!$F$13</f>
        <v>LOA 20 Trimestres</v>
      </c>
    </row>
    <row r="17" spans="1:12" s="36" customFormat="1" ht="17.100000000000001" customHeight="1" x14ac:dyDescent="0.25">
      <c r="B17" s="185" t="s">
        <v>103</v>
      </c>
      <c r="C17" s="187" t="s">
        <v>13</v>
      </c>
      <c r="D17" s="187"/>
      <c r="E17" s="100" t="str">
        <f>"Matériel n°" &amp;$A$4</f>
        <v>Matériel n°</v>
      </c>
      <c r="F17" s="102">
        <f>C6</f>
        <v>0</v>
      </c>
      <c r="G17" s="102"/>
      <c r="H17" s="102"/>
      <c r="I17" s="102"/>
      <c r="J17" s="102"/>
      <c r="K17" s="102"/>
      <c r="L17" s="102"/>
    </row>
    <row r="18" spans="1:12" s="36" customFormat="1" ht="17.100000000000001" customHeight="1" x14ac:dyDescent="0.25">
      <c r="B18" s="186"/>
      <c r="C18" s="188"/>
      <c r="D18" s="188"/>
      <c r="E18" s="100" t="s">
        <v>33</v>
      </c>
      <c r="F18" s="102"/>
      <c r="G18" s="102"/>
      <c r="H18" s="102"/>
      <c r="I18" s="102"/>
      <c r="J18" s="102"/>
      <c r="K18" s="102"/>
      <c r="L18" s="102"/>
    </row>
    <row r="19" spans="1:12" s="36" customFormat="1" ht="17.100000000000001" customHeight="1" x14ac:dyDescent="0.25">
      <c r="B19" s="185" t="s">
        <v>158</v>
      </c>
      <c r="C19" s="187" t="s">
        <v>13</v>
      </c>
      <c r="D19" s="187"/>
      <c r="E19" s="100" t="s">
        <v>83</v>
      </c>
      <c r="F19" s="102"/>
      <c r="G19" s="102"/>
      <c r="H19" s="102"/>
      <c r="I19" s="102"/>
      <c r="J19" s="102"/>
      <c r="K19" s="102"/>
      <c r="L19" s="102"/>
    </row>
    <row r="20" spans="1:12" s="36" customFormat="1" ht="17.100000000000001" customHeight="1" x14ac:dyDescent="0.25">
      <c r="B20" s="186"/>
      <c r="C20" s="188"/>
      <c r="D20" s="188"/>
      <c r="E20" s="100" t="s">
        <v>91</v>
      </c>
      <c r="F20" s="102"/>
      <c r="G20" s="102"/>
      <c r="H20" s="102"/>
      <c r="I20" s="102"/>
      <c r="J20" s="102"/>
      <c r="K20" s="102"/>
      <c r="L20" s="102"/>
    </row>
    <row r="21" spans="1:12" s="36" customFormat="1" ht="17.100000000000001" customHeight="1" x14ac:dyDescent="0.25">
      <c r="E21" s="100" t="s">
        <v>128</v>
      </c>
      <c r="F21" s="102"/>
      <c r="G21" s="102"/>
      <c r="H21" s="102"/>
      <c r="I21" s="102"/>
      <c r="J21" s="102"/>
      <c r="K21" s="102"/>
      <c r="L21" s="102"/>
    </row>
    <row r="22" spans="1:12" s="36" customFormat="1" ht="17.100000000000001" customHeight="1" x14ac:dyDescent="0.25">
      <c r="B22" s="16" t="s">
        <v>10</v>
      </c>
      <c r="C22" s="103" t="s">
        <v>7</v>
      </c>
      <c r="D22" s="103" t="s">
        <v>8</v>
      </c>
      <c r="E22" s="190" t="s">
        <v>37</v>
      </c>
      <c r="F22" s="192"/>
      <c r="G22" s="101"/>
      <c r="H22" s="40"/>
      <c r="I22" s="40"/>
      <c r="J22" s="40"/>
      <c r="K22" s="40"/>
      <c r="L22" s="40"/>
    </row>
    <row r="23" spans="1:12" s="36" customFormat="1" ht="17.100000000000001" customHeight="1" x14ac:dyDescent="0.25">
      <c r="A23" s="174" t="s">
        <v>14</v>
      </c>
      <c r="B23" s="37" t="s">
        <v>75</v>
      </c>
      <c r="C23" s="102">
        <v>500</v>
      </c>
      <c r="D23" s="102"/>
      <c r="E23" s="190" t="str">
        <f>IF(Accueil!$B$12="Oui","SOMME DES LOYERS LOA 4 T","-")</f>
        <v>SOMME DES LOYERS LOA 4 T</v>
      </c>
      <c r="F23" s="192"/>
      <c r="G23" s="43"/>
      <c r="H23" s="102"/>
      <c r="I23" s="40"/>
      <c r="J23" s="40"/>
      <c r="K23" s="40"/>
      <c r="L23" s="40"/>
    </row>
    <row r="24" spans="1:12" s="36" customFormat="1" ht="17.100000000000001" customHeight="1" x14ac:dyDescent="0.25">
      <c r="A24" s="175"/>
      <c r="B24" s="39" t="s">
        <v>15</v>
      </c>
      <c r="C24" s="102">
        <v>1000</v>
      </c>
      <c r="D24" s="102"/>
      <c r="E24" s="190" t="str">
        <f>IF(Accueil!$C$12="Oui","SOMME DES LOYERS LOA 8 T","-")</f>
        <v>-</v>
      </c>
      <c r="F24" s="192"/>
      <c r="G24" s="43"/>
      <c r="H24" s="40"/>
      <c r="I24" s="102"/>
      <c r="J24" s="40"/>
      <c r="K24" s="40"/>
      <c r="L24" s="40"/>
    </row>
    <row r="25" spans="1:12" s="36" customFormat="1" ht="17.100000000000001" customHeight="1" x14ac:dyDescent="0.25">
      <c r="A25" s="16" t="s">
        <v>81</v>
      </c>
      <c r="B25" s="37" t="s">
        <v>26</v>
      </c>
      <c r="C25" s="102" t="s">
        <v>13</v>
      </c>
      <c r="D25" s="102"/>
      <c r="E25" s="190" t="str">
        <f>IF(Accueil!$D$12="Oui","SOMME DES LOYERS LOA 12 T","-")</f>
        <v>-</v>
      </c>
      <c r="F25" s="192"/>
      <c r="G25" s="43"/>
      <c r="H25" s="40"/>
      <c r="I25" s="40"/>
      <c r="J25" s="102"/>
      <c r="K25" s="40"/>
      <c r="L25" s="40"/>
    </row>
    <row r="26" spans="1:12" s="36" customFormat="1" ht="17.100000000000001" customHeight="1" x14ac:dyDescent="0.25">
      <c r="A26" s="16" t="s">
        <v>88</v>
      </c>
      <c r="B26" s="37" t="s">
        <v>80</v>
      </c>
      <c r="C26" s="102" t="s">
        <v>13</v>
      </c>
      <c r="D26" s="102"/>
      <c r="E26" s="190" t="str">
        <f>IF(Accueil!$E$12="Oui","SOMME DES LOYERS LOA 16 T","-")</f>
        <v>-</v>
      </c>
      <c r="F26" s="192"/>
      <c r="G26" s="43"/>
      <c r="H26" s="40"/>
      <c r="I26" s="40"/>
      <c r="J26" s="40"/>
      <c r="K26" s="41"/>
      <c r="L26" s="40"/>
    </row>
    <row r="27" spans="1:12" s="36" customFormat="1" ht="17.100000000000001" customHeight="1" x14ac:dyDescent="0.25">
      <c r="A27" s="16" t="s">
        <v>127</v>
      </c>
      <c r="B27" s="37" t="s">
        <v>92</v>
      </c>
      <c r="C27" s="102" t="s">
        <v>82</v>
      </c>
      <c r="D27" s="102"/>
      <c r="E27" s="190" t="str">
        <f>IF(Accueil!$F$12="Oui","SOMME DES LOYERS LOA 20 T","-")</f>
        <v>SOMME DES LOYERS LOA 20 T</v>
      </c>
      <c r="F27" s="192"/>
      <c r="G27" s="43"/>
      <c r="H27" s="40"/>
      <c r="I27" s="40"/>
      <c r="J27" s="40"/>
      <c r="K27" s="40"/>
      <c r="L27" s="100"/>
    </row>
    <row r="28" spans="1:12" s="36" customFormat="1" ht="17.100000000000001" customHeight="1" x14ac:dyDescent="0.25"/>
    <row r="29" spans="1:12" s="36" customFormat="1" ht="17.100000000000001" customHeight="1" x14ac:dyDescent="0.25">
      <c r="B29" s="176" t="s">
        <v>27</v>
      </c>
      <c r="C29" s="198"/>
      <c r="D29" s="199"/>
    </row>
    <row r="30" spans="1:12" s="36" customFormat="1" ht="17.100000000000001" customHeight="1" x14ac:dyDescent="0.25">
      <c r="B30" s="200"/>
      <c r="C30" s="201"/>
      <c r="D30" s="202"/>
    </row>
    <row r="31" spans="1:12" s="36" customFormat="1" ht="17.100000000000001" customHeight="1" x14ac:dyDescent="0.25">
      <c r="B31" s="200"/>
      <c r="C31" s="201"/>
      <c r="D31" s="202"/>
    </row>
    <row r="32" spans="1:12" s="36" customFormat="1" ht="17.100000000000001" customHeight="1" x14ac:dyDescent="0.25">
      <c r="B32" s="203"/>
      <c r="C32" s="204"/>
      <c r="D32" s="205"/>
    </row>
  </sheetData>
  <mergeCells count="30">
    <mergeCell ref="E11:F11"/>
    <mergeCell ref="B1:D1"/>
    <mergeCell ref="E1:L1"/>
    <mergeCell ref="B2:D2"/>
    <mergeCell ref="E2:L2"/>
    <mergeCell ref="G4:L4"/>
    <mergeCell ref="C5:D5"/>
    <mergeCell ref="F5:L5"/>
    <mergeCell ref="C6:D6"/>
    <mergeCell ref="E7:L7"/>
    <mergeCell ref="E8:F8"/>
    <mergeCell ref="E9:F9"/>
    <mergeCell ref="E10:F10"/>
    <mergeCell ref="A23:A24"/>
    <mergeCell ref="E23:F23"/>
    <mergeCell ref="E24:F24"/>
    <mergeCell ref="E12:F12"/>
    <mergeCell ref="E13:F13"/>
    <mergeCell ref="E15:L15"/>
    <mergeCell ref="B17:B18"/>
    <mergeCell ref="C17:C18"/>
    <mergeCell ref="D17:D18"/>
    <mergeCell ref="E25:F25"/>
    <mergeCell ref="E26:F26"/>
    <mergeCell ref="E27:F27"/>
    <mergeCell ref="B29:D32"/>
    <mergeCell ref="B19:B20"/>
    <mergeCell ref="C19:C20"/>
    <mergeCell ref="D19:D20"/>
    <mergeCell ref="E22:F22"/>
  </mergeCells>
  <pageMargins left="0.43307086614173229" right="0.23622047244094488" top="0.39370078740157483" bottom="0.3937007874015748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L32"/>
  <sheetViews>
    <sheetView view="pageLayout" zoomScaleNormal="100" workbookViewId="0">
      <selection activeCell="G13" sqref="G13"/>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8" customWidth="1"/>
  </cols>
  <sheetData>
    <row r="1" spans="1:12" s="36" customFormat="1"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1:12" s="36" customFormat="1" ht="17.100000000000001" customHeight="1" x14ac:dyDescent="0.25">
      <c r="B2" s="163" t="s">
        <v>25</v>
      </c>
      <c r="C2" s="163"/>
      <c r="D2" s="163"/>
      <c r="E2" s="163" t="s">
        <v>29</v>
      </c>
      <c r="F2" s="163"/>
      <c r="G2" s="163"/>
      <c r="H2" s="163"/>
      <c r="I2" s="163"/>
      <c r="J2" s="163"/>
      <c r="K2" s="163"/>
      <c r="L2" s="163"/>
    </row>
    <row r="3" spans="1:12" s="36" customFormat="1" ht="17.100000000000001" customHeight="1" thickBot="1" x14ac:dyDescent="0.3"/>
    <row r="4" spans="1:12" s="36" customFormat="1" ht="17.100000000000001" customHeight="1" thickBot="1" x14ac:dyDescent="0.3">
      <c r="A4" s="35"/>
      <c r="B4" s="4" t="str">
        <f>"MATERIEL N°" &amp;$A$4</f>
        <v>MATERIEL N°</v>
      </c>
      <c r="C4" s="37" t="s">
        <v>11</v>
      </c>
      <c r="D4" s="37"/>
      <c r="E4" s="45" t="str">
        <f>"MATERIEL N°" &amp;$A$4</f>
        <v>MATERIEL N°</v>
      </c>
      <c r="F4" s="37" t="s">
        <v>11</v>
      </c>
      <c r="G4" s="193"/>
      <c r="H4" s="194"/>
      <c r="I4" s="194"/>
      <c r="J4" s="194"/>
      <c r="K4" s="194"/>
      <c r="L4" s="195"/>
    </row>
    <row r="5" spans="1:12" s="36" customFormat="1" ht="17.100000000000001" customHeight="1" x14ac:dyDescent="0.25">
      <c r="B5" s="37" t="s">
        <v>0</v>
      </c>
      <c r="C5" s="161" t="s">
        <v>173</v>
      </c>
      <c r="D5" s="161"/>
      <c r="E5" s="44" t="s">
        <v>0</v>
      </c>
      <c r="F5" s="164" t="str">
        <f>C5</f>
        <v>MFP DEPARTEMENTAL A3  COULEUR 45ppm</v>
      </c>
      <c r="G5" s="165"/>
      <c r="H5" s="165"/>
      <c r="I5" s="165"/>
      <c r="J5" s="165"/>
      <c r="K5" s="165"/>
      <c r="L5" s="165"/>
    </row>
    <row r="6" spans="1:12" s="36" customFormat="1" ht="17.100000000000001" customHeight="1" x14ac:dyDescent="0.25">
      <c r="B6" s="37" t="s">
        <v>1</v>
      </c>
      <c r="C6" s="172"/>
      <c r="D6" s="173"/>
      <c r="E6" s="38"/>
      <c r="F6" s="38"/>
      <c r="G6" s="38"/>
    </row>
    <row r="7" spans="1:12" s="36" customFormat="1" ht="17.100000000000001" customHeight="1" x14ac:dyDescent="0.25">
      <c r="E7" s="190" t="s">
        <v>94</v>
      </c>
      <c r="F7" s="191"/>
      <c r="G7" s="191"/>
      <c r="H7" s="191"/>
      <c r="I7" s="191"/>
      <c r="J7" s="191"/>
      <c r="K7" s="191"/>
      <c r="L7" s="192"/>
    </row>
    <row r="8" spans="1:12" s="36" customFormat="1" ht="17.100000000000001" customHeight="1" x14ac:dyDescent="0.25">
      <c r="B8" s="16" t="s">
        <v>9</v>
      </c>
      <c r="C8" s="103" t="s">
        <v>7</v>
      </c>
      <c r="D8" s="103" t="s">
        <v>8</v>
      </c>
      <c r="E8" s="196" t="s">
        <v>32</v>
      </c>
      <c r="F8" s="197"/>
      <c r="G8" s="42" t="s">
        <v>176</v>
      </c>
      <c r="H8" s="42" t="str">
        <f>Accueil!$B$13</f>
        <v>Achat</v>
      </c>
      <c r="I8" s="42" t="str">
        <f>Accueil!$C$13</f>
        <v>-</v>
      </c>
      <c r="J8" s="42" t="str">
        <f>Accueil!$D$13</f>
        <v>-</v>
      </c>
      <c r="K8" s="42" t="str">
        <f>Accueil!$E$13</f>
        <v>-</v>
      </c>
      <c r="L8" s="42" t="str">
        <f>Accueil!$F$13</f>
        <v>LOA 20 Trimestres</v>
      </c>
    </row>
    <row r="9" spans="1:12" s="36" customFormat="1" ht="17.100000000000001" customHeight="1" x14ac:dyDescent="0.25">
      <c r="B9" s="17" t="s">
        <v>3</v>
      </c>
      <c r="C9" s="102">
        <v>45</v>
      </c>
      <c r="D9" s="102"/>
      <c r="E9" s="158" t="str">
        <f>"Matériel n°" &amp;$A$4</f>
        <v>Matériel n°</v>
      </c>
      <c r="F9" s="160"/>
      <c r="G9" s="102"/>
      <c r="H9" s="100"/>
      <c r="I9" s="102"/>
      <c r="J9" s="102"/>
      <c r="K9" s="102"/>
      <c r="L9" s="102"/>
    </row>
    <row r="10" spans="1:12" s="36" customFormat="1" ht="17.100000000000001" customHeight="1" x14ac:dyDescent="0.25">
      <c r="B10" s="37" t="s">
        <v>18</v>
      </c>
      <c r="C10" s="102">
        <v>45</v>
      </c>
      <c r="D10" s="102"/>
      <c r="E10" s="158" t="s">
        <v>33</v>
      </c>
      <c r="F10" s="160"/>
      <c r="G10" s="102"/>
      <c r="H10" s="100"/>
      <c r="I10" s="102"/>
      <c r="J10" s="102"/>
      <c r="K10" s="102"/>
      <c r="L10" s="102"/>
    </row>
    <row r="11" spans="1:12" s="36" customFormat="1" ht="17.100000000000001" customHeight="1" x14ac:dyDescent="0.25">
      <c r="B11" s="37" t="s">
        <v>21</v>
      </c>
      <c r="C11" s="102">
        <v>45</v>
      </c>
      <c r="D11" s="102"/>
      <c r="E11" s="158" t="s">
        <v>83</v>
      </c>
      <c r="F11" s="160"/>
      <c r="G11" s="102"/>
      <c r="H11" s="100"/>
      <c r="I11" s="102"/>
      <c r="J11" s="102"/>
      <c r="K11" s="102"/>
      <c r="L11" s="102"/>
    </row>
    <row r="12" spans="1:12" s="36" customFormat="1" ht="17.100000000000001" customHeight="1" x14ac:dyDescent="0.25">
      <c r="B12" s="37" t="s">
        <v>20</v>
      </c>
      <c r="C12" s="102">
        <v>1024</v>
      </c>
      <c r="D12" s="102"/>
      <c r="E12" s="158" t="s">
        <v>91</v>
      </c>
      <c r="F12" s="160"/>
      <c r="G12" s="102"/>
      <c r="H12" s="100"/>
      <c r="I12" s="102"/>
      <c r="J12" s="102"/>
      <c r="K12" s="102"/>
      <c r="L12" s="102"/>
    </row>
    <row r="13" spans="1:12" s="36" customFormat="1" ht="17.100000000000001" customHeight="1" x14ac:dyDescent="0.25">
      <c r="B13" s="37" t="s">
        <v>75</v>
      </c>
      <c r="C13" s="102">
        <v>500</v>
      </c>
      <c r="D13" s="102"/>
      <c r="E13" s="158" t="s">
        <v>128</v>
      </c>
      <c r="F13" s="160"/>
      <c r="G13" s="102"/>
      <c r="H13" s="100"/>
      <c r="I13" s="102"/>
      <c r="J13" s="102"/>
      <c r="K13" s="102"/>
      <c r="L13" s="102"/>
    </row>
    <row r="14" spans="1:12" s="36" customFormat="1" ht="17.100000000000001" customHeight="1" x14ac:dyDescent="0.25">
      <c r="B14" s="37" t="s">
        <v>4</v>
      </c>
      <c r="C14" s="102">
        <v>100</v>
      </c>
      <c r="D14" s="102"/>
      <c r="E14" s="89"/>
      <c r="F14" s="89"/>
      <c r="G14" s="89"/>
      <c r="H14" s="89"/>
      <c r="I14" s="89"/>
      <c r="J14" s="89"/>
      <c r="K14" s="89"/>
      <c r="L14" s="89"/>
    </row>
    <row r="15" spans="1:12" s="36" customFormat="1" ht="17.100000000000001" customHeight="1" x14ac:dyDescent="0.25">
      <c r="B15" s="37" t="s">
        <v>5</v>
      </c>
      <c r="C15" s="102">
        <v>1100</v>
      </c>
      <c r="D15" s="102"/>
      <c r="E15" s="189" t="s">
        <v>95</v>
      </c>
      <c r="F15" s="189"/>
      <c r="G15" s="189"/>
      <c r="H15" s="189"/>
      <c r="I15" s="189"/>
      <c r="J15" s="189"/>
      <c r="K15" s="189"/>
      <c r="L15" s="189"/>
    </row>
    <row r="16" spans="1:12" s="36" customFormat="1" ht="17.100000000000001" customHeight="1" x14ac:dyDescent="0.25">
      <c r="E16" s="42" t="s">
        <v>34</v>
      </c>
      <c r="F16" s="42" t="s">
        <v>35</v>
      </c>
      <c r="G16" s="42" t="s">
        <v>176</v>
      </c>
      <c r="H16" s="42" t="str">
        <f>Accueil!$B$13</f>
        <v>Achat</v>
      </c>
      <c r="I16" s="42" t="str">
        <f>Accueil!$C$13</f>
        <v>-</v>
      </c>
      <c r="J16" s="42" t="str">
        <f>Accueil!$D$13</f>
        <v>-</v>
      </c>
      <c r="K16" s="42" t="str">
        <f>Accueil!$E$13</f>
        <v>-</v>
      </c>
      <c r="L16" s="42" t="str">
        <f>Accueil!$F$13</f>
        <v>LOA 20 Trimestres</v>
      </c>
    </row>
    <row r="17" spans="1:12" s="36" customFormat="1" ht="17.100000000000001" customHeight="1" x14ac:dyDescent="0.25">
      <c r="B17" s="16" t="s">
        <v>6</v>
      </c>
      <c r="C17" s="103" t="s">
        <v>12</v>
      </c>
      <c r="D17" s="103" t="s">
        <v>8</v>
      </c>
      <c r="E17" s="100" t="str">
        <f>"Matériel n°" &amp;$A$4</f>
        <v>Matériel n°</v>
      </c>
      <c r="F17" s="102">
        <f>C6</f>
        <v>0</v>
      </c>
      <c r="G17" s="102"/>
      <c r="H17" s="102"/>
      <c r="I17" s="102"/>
      <c r="J17" s="102"/>
      <c r="K17" s="102"/>
      <c r="L17" s="102"/>
    </row>
    <row r="18" spans="1:12" s="36" customFormat="1" ht="17.100000000000001" customHeight="1" x14ac:dyDescent="0.25">
      <c r="B18" s="185" t="s">
        <v>103</v>
      </c>
      <c r="C18" s="187" t="s">
        <v>13</v>
      </c>
      <c r="D18" s="187"/>
      <c r="E18" s="100" t="s">
        <v>33</v>
      </c>
      <c r="F18" s="102"/>
      <c r="G18" s="102"/>
      <c r="H18" s="102"/>
      <c r="I18" s="102"/>
      <c r="J18" s="102"/>
      <c r="K18" s="102"/>
      <c r="L18" s="102"/>
    </row>
    <row r="19" spans="1:12" s="36" customFormat="1" ht="17.100000000000001" customHeight="1" x14ac:dyDescent="0.25">
      <c r="B19" s="186"/>
      <c r="C19" s="188"/>
      <c r="D19" s="188"/>
      <c r="E19" s="100" t="s">
        <v>83</v>
      </c>
      <c r="F19" s="102"/>
      <c r="G19" s="102"/>
      <c r="H19" s="102"/>
      <c r="I19" s="102"/>
      <c r="J19" s="102"/>
      <c r="K19" s="102"/>
      <c r="L19" s="102"/>
    </row>
    <row r="20" spans="1:12" s="36" customFormat="1" ht="17.100000000000001" customHeight="1" x14ac:dyDescent="0.25">
      <c r="B20" s="185" t="s">
        <v>158</v>
      </c>
      <c r="C20" s="187" t="s">
        <v>13</v>
      </c>
      <c r="D20" s="187"/>
      <c r="E20" s="100" t="s">
        <v>91</v>
      </c>
      <c r="F20" s="102"/>
      <c r="G20" s="102"/>
      <c r="H20" s="102"/>
      <c r="I20" s="102"/>
      <c r="J20" s="102"/>
      <c r="K20" s="102"/>
      <c r="L20" s="102"/>
    </row>
    <row r="21" spans="1:12" s="36" customFormat="1" ht="17.100000000000001" customHeight="1" x14ac:dyDescent="0.25">
      <c r="B21" s="186"/>
      <c r="C21" s="188"/>
      <c r="D21" s="188"/>
      <c r="E21" s="100" t="s">
        <v>128</v>
      </c>
      <c r="F21" s="102"/>
      <c r="G21" s="102"/>
      <c r="H21" s="102"/>
      <c r="I21" s="102"/>
      <c r="J21" s="102"/>
      <c r="K21" s="102"/>
      <c r="L21" s="102"/>
    </row>
    <row r="22" spans="1:12" s="36" customFormat="1" ht="17.100000000000001" customHeight="1" x14ac:dyDescent="0.25">
      <c r="E22" s="190" t="s">
        <v>37</v>
      </c>
      <c r="F22" s="192"/>
      <c r="G22" s="101"/>
      <c r="H22" s="40"/>
      <c r="I22" s="40"/>
      <c r="J22" s="40"/>
      <c r="K22" s="40"/>
      <c r="L22" s="40"/>
    </row>
    <row r="23" spans="1:12" s="36" customFormat="1" ht="17.100000000000001" customHeight="1" x14ac:dyDescent="0.25">
      <c r="B23" s="16" t="s">
        <v>10</v>
      </c>
      <c r="C23" s="103" t="s">
        <v>7</v>
      </c>
      <c r="D23" s="103" t="s">
        <v>8</v>
      </c>
      <c r="E23" s="190" t="str">
        <f>IF(Accueil!$B$12="Oui","SOMME DES LOYERS LOA 4 T","-")</f>
        <v>SOMME DES LOYERS LOA 4 T</v>
      </c>
      <c r="F23" s="192"/>
      <c r="G23" s="43"/>
      <c r="H23" s="102"/>
      <c r="I23" s="40"/>
      <c r="J23" s="40"/>
      <c r="K23" s="40"/>
      <c r="L23" s="40"/>
    </row>
    <row r="24" spans="1:12" s="36" customFormat="1" ht="17.100000000000001" customHeight="1" x14ac:dyDescent="0.25">
      <c r="A24" s="174" t="s">
        <v>14</v>
      </c>
      <c r="B24" s="37" t="s">
        <v>75</v>
      </c>
      <c r="C24" s="102">
        <v>500</v>
      </c>
      <c r="D24" s="102"/>
      <c r="E24" s="190" t="str">
        <f>IF(Accueil!$C$12="Oui","SOMME DES LOYERS LOA 8 T","-")</f>
        <v>-</v>
      </c>
      <c r="F24" s="192"/>
      <c r="G24" s="43"/>
      <c r="H24" s="40"/>
      <c r="I24" s="102"/>
      <c r="J24" s="40"/>
      <c r="K24" s="40"/>
      <c r="L24" s="40"/>
    </row>
    <row r="25" spans="1:12" s="36" customFormat="1" ht="17.100000000000001" customHeight="1" x14ac:dyDescent="0.25">
      <c r="A25" s="175"/>
      <c r="B25" s="39" t="s">
        <v>15</v>
      </c>
      <c r="C25" s="102">
        <v>1000</v>
      </c>
      <c r="D25" s="102"/>
      <c r="E25" s="190" t="str">
        <f>IF(Accueil!$D$12="Oui","SOMME DES LOYERS LOA 12 T","-")</f>
        <v>-</v>
      </c>
      <c r="F25" s="192"/>
      <c r="G25" s="43"/>
      <c r="H25" s="40"/>
      <c r="I25" s="40"/>
      <c r="J25" s="102"/>
      <c r="K25" s="40"/>
      <c r="L25" s="40"/>
    </row>
    <row r="26" spans="1:12" s="36" customFormat="1" ht="17.100000000000001" customHeight="1" x14ac:dyDescent="0.25">
      <c r="A26" s="16" t="s">
        <v>81</v>
      </c>
      <c r="B26" s="37" t="s">
        <v>26</v>
      </c>
      <c r="C26" s="102" t="s">
        <v>13</v>
      </c>
      <c r="D26" s="102"/>
      <c r="E26" s="190" t="str">
        <f>IF(Accueil!$E$12="Oui","SOMME DES LOYERS LOA 16 T","-")</f>
        <v>-</v>
      </c>
      <c r="F26" s="192"/>
      <c r="G26" s="43"/>
      <c r="H26" s="40"/>
      <c r="I26" s="40"/>
      <c r="J26" s="40"/>
      <c r="K26" s="41"/>
      <c r="L26" s="40"/>
    </row>
    <row r="27" spans="1:12" s="36" customFormat="1" ht="17.100000000000001" customHeight="1" x14ac:dyDescent="0.25">
      <c r="A27" s="16" t="s">
        <v>88</v>
      </c>
      <c r="B27" s="37" t="s">
        <v>80</v>
      </c>
      <c r="C27" s="102" t="s">
        <v>13</v>
      </c>
      <c r="D27" s="102"/>
      <c r="E27" s="190" t="str">
        <f>IF(Accueil!$F$12="Oui","SOMME DES LOYERS LOA 20 T","-")</f>
        <v>SOMME DES LOYERS LOA 20 T</v>
      </c>
      <c r="F27" s="192"/>
      <c r="G27" s="43"/>
      <c r="H27" s="40"/>
      <c r="I27" s="40"/>
      <c r="J27" s="40"/>
      <c r="K27" s="40"/>
      <c r="L27" s="100"/>
    </row>
    <row r="28" spans="1:12" s="36" customFormat="1" ht="17.100000000000001" customHeight="1" x14ac:dyDescent="0.25">
      <c r="A28" s="16" t="s">
        <v>127</v>
      </c>
      <c r="B28" s="37" t="s">
        <v>92</v>
      </c>
      <c r="C28" s="102" t="s">
        <v>82</v>
      </c>
      <c r="D28" s="102"/>
    </row>
    <row r="29" spans="1:12" s="36" customFormat="1" ht="17.100000000000001" customHeight="1" x14ac:dyDescent="0.25"/>
    <row r="30" spans="1:12" s="36" customFormat="1" ht="17.100000000000001" customHeight="1" x14ac:dyDescent="0.25">
      <c r="B30" s="176" t="s">
        <v>28</v>
      </c>
      <c r="C30" s="198"/>
      <c r="D30" s="199"/>
    </row>
    <row r="31" spans="1:12" s="36" customFormat="1" ht="17.100000000000001" customHeight="1" x14ac:dyDescent="0.25">
      <c r="B31" s="200"/>
      <c r="C31" s="201"/>
      <c r="D31" s="202"/>
    </row>
    <row r="32" spans="1:12" s="36" customFormat="1" ht="17.100000000000001" customHeight="1" x14ac:dyDescent="0.25">
      <c r="B32" s="203"/>
      <c r="C32" s="204"/>
      <c r="D32" s="205"/>
    </row>
  </sheetData>
  <mergeCells count="30">
    <mergeCell ref="E11:F11"/>
    <mergeCell ref="B1:D1"/>
    <mergeCell ref="E1:L1"/>
    <mergeCell ref="B2:D2"/>
    <mergeCell ref="E2:L2"/>
    <mergeCell ref="G4:L4"/>
    <mergeCell ref="C5:D5"/>
    <mergeCell ref="F5:L5"/>
    <mergeCell ref="C6:D6"/>
    <mergeCell ref="E7:L7"/>
    <mergeCell ref="E8:F8"/>
    <mergeCell ref="E9:F9"/>
    <mergeCell ref="E10:F10"/>
    <mergeCell ref="A24:A25"/>
    <mergeCell ref="E24:F24"/>
    <mergeCell ref="E25:F25"/>
    <mergeCell ref="E12:F12"/>
    <mergeCell ref="E13:F13"/>
    <mergeCell ref="E15:L15"/>
    <mergeCell ref="B18:B19"/>
    <mergeCell ref="C18:C19"/>
    <mergeCell ref="D18:D19"/>
    <mergeCell ref="E26:F26"/>
    <mergeCell ref="E27:F27"/>
    <mergeCell ref="B30:D32"/>
    <mergeCell ref="B20:B21"/>
    <mergeCell ref="C20:C21"/>
    <mergeCell ref="D20:D21"/>
    <mergeCell ref="E22:F22"/>
    <mergeCell ref="E23:F23"/>
  </mergeCells>
  <pageMargins left="0.43307086614173229" right="0.23622047244094488" top="0.39370078740157483" bottom="0.3937007874015748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L32"/>
  <sheetViews>
    <sheetView view="pageLayout" zoomScaleNormal="100" workbookViewId="0">
      <selection activeCell="G13" sqref="G13"/>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85546875" customWidth="1"/>
  </cols>
  <sheetData>
    <row r="1" spans="1:12" s="36" customFormat="1"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1:12" s="36" customFormat="1" ht="17.100000000000001" customHeight="1" x14ac:dyDescent="0.25">
      <c r="B2" s="163" t="s">
        <v>25</v>
      </c>
      <c r="C2" s="163"/>
      <c r="D2" s="163"/>
      <c r="E2" s="163" t="s">
        <v>29</v>
      </c>
      <c r="F2" s="163"/>
      <c r="G2" s="163"/>
      <c r="H2" s="163"/>
      <c r="I2" s="163"/>
      <c r="J2" s="163"/>
      <c r="K2" s="163"/>
      <c r="L2" s="163"/>
    </row>
    <row r="3" spans="1:12" s="36" customFormat="1" ht="17.100000000000001" customHeight="1" thickBot="1" x14ac:dyDescent="0.3"/>
    <row r="4" spans="1:12" s="36" customFormat="1" ht="17.100000000000001" customHeight="1" thickBot="1" x14ac:dyDescent="0.3">
      <c r="A4" s="35"/>
      <c r="B4" s="4" t="str">
        <f>"MATERIEL N°" &amp;$A$4</f>
        <v>MATERIEL N°</v>
      </c>
      <c r="C4" s="37" t="s">
        <v>11</v>
      </c>
      <c r="D4" s="37"/>
      <c r="E4" s="45" t="str">
        <f>"MATERIEL N°" &amp;$A$4</f>
        <v>MATERIEL N°</v>
      </c>
      <c r="F4" s="37" t="s">
        <v>11</v>
      </c>
      <c r="G4" s="193"/>
      <c r="H4" s="194"/>
      <c r="I4" s="194"/>
      <c r="J4" s="194"/>
      <c r="K4" s="194"/>
      <c r="L4" s="195"/>
    </row>
    <row r="5" spans="1:12" s="36" customFormat="1" ht="17.100000000000001" customHeight="1" x14ac:dyDescent="0.25">
      <c r="B5" s="37" t="s">
        <v>0</v>
      </c>
      <c r="C5" s="161" t="s">
        <v>22</v>
      </c>
      <c r="D5" s="161"/>
      <c r="E5" s="44" t="s">
        <v>0</v>
      </c>
      <c r="F5" s="164" t="str">
        <f>C5</f>
        <v>MFP PRODUCTION A3 N&amp;B</v>
      </c>
      <c r="G5" s="165"/>
      <c r="H5" s="165"/>
      <c r="I5" s="165"/>
      <c r="J5" s="165"/>
      <c r="K5" s="165"/>
      <c r="L5" s="165"/>
    </row>
    <row r="6" spans="1:12" s="36" customFormat="1" ht="17.100000000000001" customHeight="1" x14ac:dyDescent="0.25">
      <c r="B6" s="37" t="s">
        <v>1</v>
      </c>
      <c r="C6" s="172"/>
      <c r="D6" s="173"/>
      <c r="E6" s="38"/>
      <c r="F6" s="38"/>
      <c r="G6" s="38"/>
    </row>
    <row r="7" spans="1:12" s="36" customFormat="1" ht="17.100000000000001" customHeight="1" x14ac:dyDescent="0.25">
      <c r="E7" s="190" t="s">
        <v>94</v>
      </c>
      <c r="F7" s="191"/>
      <c r="G7" s="191"/>
      <c r="H7" s="191"/>
      <c r="I7" s="191"/>
      <c r="J7" s="191"/>
      <c r="K7" s="191"/>
      <c r="L7" s="192"/>
    </row>
    <row r="8" spans="1:12" s="36" customFormat="1" ht="17.100000000000001" customHeight="1" x14ac:dyDescent="0.25">
      <c r="B8" s="16" t="s">
        <v>9</v>
      </c>
      <c r="C8" s="98" t="s">
        <v>7</v>
      </c>
      <c r="D8" s="98" t="s">
        <v>8</v>
      </c>
      <c r="E8" s="196" t="s">
        <v>32</v>
      </c>
      <c r="F8" s="197"/>
      <c r="G8" s="42" t="s">
        <v>176</v>
      </c>
      <c r="H8" s="42" t="str">
        <f>Accueil!$B$13</f>
        <v>Achat</v>
      </c>
      <c r="I8" s="42" t="str">
        <f>Accueil!$C$13</f>
        <v>-</v>
      </c>
      <c r="J8" s="42" t="str">
        <f>Accueil!$D$13</f>
        <v>-</v>
      </c>
      <c r="K8" s="42" t="str">
        <f>Accueil!$E$13</f>
        <v>-</v>
      </c>
      <c r="L8" s="42" t="str">
        <f>Accueil!$F$13</f>
        <v>LOA 20 Trimestres</v>
      </c>
    </row>
    <row r="9" spans="1:12" s="36" customFormat="1" ht="17.100000000000001" customHeight="1" x14ac:dyDescent="0.25">
      <c r="B9" s="17" t="s">
        <v>3</v>
      </c>
      <c r="C9" s="97">
        <v>55</v>
      </c>
      <c r="D9" s="97"/>
      <c r="E9" s="158" t="str">
        <f>"Matériel n°" &amp;$A$4</f>
        <v>Matériel n°</v>
      </c>
      <c r="F9" s="160"/>
      <c r="G9" s="97"/>
      <c r="H9" s="94"/>
      <c r="I9" s="97"/>
      <c r="J9" s="97"/>
      <c r="K9" s="97"/>
      <c r="L9" s="97"/>
    </row>
    <row r="10" spans="1:12" s="36" customFormat="1" ht="17.100000000000001" customHeight="1" x14ac:dyDescent="0.25">
      <c r="B10" s="37" t="s">
        <v>21</v>
      </c>
      <c r="C10" s="97">
        <v>55</v>
      </c>
      <c r="D10" s="95"/>
      <c r="E10" s="158" t="s">
        <v>33</v>
      </c>
      <c r="F10" s="160"/>
      <c r="G10" s="97"/>
      <c r="H10" s="94"/>
      <c r="I10" s="97"/>
      <c r="J10" s="97"/>
      <c r="K10" s="97"/>
      <c r="L10" s="97"/>
    </row>
    <row r="11" spans="1:12" s="36" customFormat="1" ht="17.100000000000001" customHeight="1" x14ac:dyDescent="0.25">
      <c r="B11" s="37" t="s">
        <v>20</v>
      </c>
      <c r="C11" s="97">
        <v>2048</v>
      </c>
      <c r="D11" s="97"/>
      <c r="E11" s="158" t="s">
        <v>38</v>
      </c>
      <c r="F11" s="160"/>
      <c r="G11" s="97"/>
      <c r="H11" s="94"/>
      <c r="I11" s="97"/>
      <c r="J11" s="97"/>
      <c r="K11" s="97"/>
      <c r="L11" s="97"/>
    </row>
    <row r="12" spans="1:12" s="36" customFormat="1" ht="17.100000000000001" customHeight="1" x14ac:dyDescent="0.25">
      <c r="B12" s="37" t="s">
        <v>75</v>
      </c>
      <c r="C12" s="97">
        <v>500</v>
      </c>
      <c r="D12" s="97"/>
      <c r="E12" s="158" t="s">
        <v>83</v>
      </c>
      <c r="F12" s="160"/>
      <c r="G12" s="97"/>
      <c r="H12" s="94"/>
      <c r="I12" s="97"/>
      <c r="J12" s="97"/>
      <c r="K12" s="97"/>
      <c r="L12" s="97"/>
    </row>
    <row r="13" spans="1:12" s="36" customFormat="1" ht="17.100000000000001" customHeight="1" x14ac:dyDescent="0.25">
      <c r="B13" s="37" t="s">
        <v>4</v>
      </c>
      <c r="C13" s="97">
        <v>100</v>
      </c>
      <c r="D13" s="97"/>
      <c r="E13" s="158" t="s">
        <v>91</v>
      </c>
      <c r="F13" s="160"/>
      <c r="G13" s="97"/>
      <c r="H13" s="94"/>
      <c r="I13" s="97"/>
      <c r="J13" s="97"/>
      <c r="K13" s="97"/>
      <c r="L13" s="97"/>
    </row>
    <row r="14" spans="1:12" s="36" customFormat="1" ht="17.100000000000001" customHeight="1" x14ac:dyDescent="0.25">
      <c r="B14" s="37" t="s">
        <v>5</v>
      </c>
      <c r="C14" s="97">
        <v>1100</v>
      </c>
      <c r="D14" s="97"/>
      <c r="E14" s="158" t="s">
        <v>128</v>
      </c>
      <c r="F14" s="160"/>
      <c r="G14" s="97"/>
      <c r="H14" s="94"/>
      <c r="I14" s="97"/>
      <c r="J14" s="97"/>
      <c r="K14" s="97"/>
      <c r="L14" s="97"/>
    </row>
    <row r="15" spans="1:12" s="36" customFormat="1" ht="17.100000000000001" customHeight="1" x14ac:dyDescent="0.25">
      <c r="E15" s="2"/>
      <c r="F15" s="2"/>
      <c r="G15" s="2"/>
      <c r="H15" s="2"/>
      <c r="I15" s="2"/>
      <c r="J15" s="2"/>
      <c r="K15" s="2"/>
      <c r="L15" s="2"/>
    </row>
    <row r="16" spans="1:12" s="36" customFormat="1" ht="17.100000000000001" customHeight="1" x14ac:dyDescent="0.25">
      <c r="B16" s="16" t="s">
        <v>6</v>
      </c>
      <c r="C16" s="98" t="s">
        <v>12</v>
      </c>
      <c r="D16" s="98" t="s">
        <v>8</v>
      </c>
      <c r="E16" s="189" t="s">
        <v>95</v>
      </c>
      <c r="F16" s="189"/>
      <c r="G16" s="189"/>
      <c r="H16" s="189"/>
      <c r="I16" s="189"/>
      <c r="J16" s="189"/>
      <c r="K16" s="189"/>
      <c r="L16" s="189"/>
    </row>
    <row r="17" spans="1:12" s="36" customFormat="1" ht="17.100000000000001" customHeight="1" x14ac:dyDescent="0.25">
      <c r="B17" s="185" t="s">
        <v>103</v>
      </c>
      <c r="C17" s="187" t="s">
        <v>13</v>
      </c>
      <c r="D17" s="187"/>
      <c r="E17" s="42" t="s">
        <v>34</v>
      </c>
      <c r="F17" s="42" t="s">
        <v>35</v>
      </c>
      <c r="G17" s="42" t="s">
        <v>176</v>
      </c>
      <c r="H17" s="42" t="str">
        <f>Accueil!$B$13</f>
        <v>Achat</v>
      </c>
      <c r="I17" s="42" t="str">
        <f>Accueil!$C$13</f>
        <v>-</v>
      </c>
      <c r="J17" s="42" t="str">
        <f>Accueil!$D$13</f>
        <v>-</v>
      </c>
      <c r="K17" s="42" t="str">
        <f>Accueil!$E$13</f>
        <v>-</v>
      </c>
      <c r="L17" s="42" t="str">
        <f>Accueil!$F$13</f>
        <v>LOA 20 Trimestres</v>
      </c>
    </row>
    <row r="18" spans="1:12" s="36" customFormat="1" ht="17.100000000000001" customHeight="1" x14ac:dyDescent="0.25">
      <c r="B18" s="186"/>
      <c r="C18" s="188"/>
      <c r="D18" s="188"/>
      <c r="E18" s="94" t="str">
        <f>"Matériel n°" &amp;$A$4</f>
        <v>Matériel n°</v>
      </c>
      <c r="F18" s="97">
        <f>C6</f>
        <v>0</v>
      </c>
      <c r="G18" s="97"/>
      <c r="H18" s="97"/>
      <c r="I18" s="97"/>
      <c r="J18" s="97"/>
      <c r="K18" s="97"/>
      <c r="L18" s="97"/>
    </row>
    <row r="19" spans="1:12" s="36" customFormat="1" ht="17.100000000000001" customHeight="1" x14ac:dyDescent="0.25">
      <c r="B19" s="185" t="s">
        <v>158</v>
      </c>
      <c r="C19" s="187" t="s">
        <v>13</v>
      </c>
      <c r="D19" s="187"/>
      <c r="E19" s="94" t="s">
        <v>33</v>
      </c>
      <c r="F19" s="97"/>
      <c r="G19" s="97"/>
      <c r="H19" s="97"/>
      <c r="I19" s="97"/>
      <c r="J19" s="97"/>
      <c r="K19" s="97"/>
      <c r="L19" s="97"/>
    </row>
    <row r="20" spans="1:12" s="36" customFormat="1" ht="17.100000000000001" customHeight="1" x14ac:dyDescent="0.25">
      <c r="B20" s="186"/>
      <c r="C20" s="188"/>
      <c r="D20" s="188"/>
      <c r="E20" s="94" t="s">
        <v>38</v>
      </c>
      <c r="F20" s="97"/>
      <c r="G20" s="97"/>
      <c r="H20" s="97"/>
      <c r="I20" s="97"/>
      <c r="J20" s="97"/>
      <c r="K20" s="97"/>
      <c r="L20" s="97"/>
    </row>
    <row r="21" spans="1:12" s="36" customFormat="1" ht="17.100000000000001" customHeight="1" x14ac:dyDescent="0.25">
      <c r="E21" s="94" t="s">
        <v>83</v>
      </c>
      <c r="F21" s="97"/>
      <c r="G21" s="97"/>
      <c r="H21" s="97"/>
      <c r="I21" s="97"/>
      <c r="J21" s="97"/>
      <c r="K21" s="97"/>
      <c r="L21" s="97"/>
    </row>
    <row r="22" spans="1:12" s="36" customFormat="1" ht="17.100000000000001" customHeight="1" x14ac:dyDescent="0.25">
      <c r="B22" s="16" t="s">
        <v>10</v>
      </c>
      <c r="C22" s="98" t="s">
        <v>7</v>
      </c>
      <c r="D22" s="98" t="s">
        <v>8</v>
      </c>
      <c r="E22" s="94" t="s">
        <v>91</v>
      </c>
      <c r="F22" s="97"/>
      <c r="G22" s="97"/>
      <c r="H22" s="97"/>
      <c r="I22" s="97"/>
      <c r="J22" s="97"/>
      <c r="K22" s="97"/>
      <c r="L22" s="97"/>
    </row>
    <row r="23" spans="1:12" s="36" customFormat="1" ht="17.100000000000001" customHeight="1" x14ac:dyDescent="0.25">
      <c r="A23" s="174" t="s">
        <v>14</v>
      </c>
      <c r="B23" s="37" t="s">
        <v>75</v>
      </c>
      <c r="C23" s="97">
        <v>500</v>
      </c>
      <c r="D23" s="97"/>
      <c r="E23" s="94" t="s">
        <v>128</v>
      </c>
      <c r="F23" s="97"/>
      <c r="G23" s="97"/>
      <c r="H23" s="97"/>
      <c r="I23" s="97"/>
      <c r="J23" s="97"/>
      <c r="K23" s="97"/>
      <c r="L23" s="97"/>
    </row>
    <row r="24" spans="1:12" s="36" customFormat="1" ht="17.100000000000001" customHeight="1" x14ac:dyDescent="0.25">
      <c r="A24" s="175"/>
      <c r="B24" s="39" t="s">
        <v>15</v>
      </c>
      <c r="C24" s="97">
        <v>1000</v>
      </c>
      <c r="D24" s="97"/>
      <c r="E24" s="190" t="s">
        <v>37</v>
      </c>
      <c r="F24" s="192"/>
      <c r="G24" s="96"/>
      <c r="H24" s="40"/>
      <c r="I24" s="40"/>
      <c r="J24" s="40"/>
      <c r="K24" s="40"/>
      <c r="L24" s="40"/>
    </row>
    <row r="25" spans="1:12" s="36" customFormat="1" ht="17.100000000000001" customHeight="1" x14ac:dyDescent="0.25">
      <c r="A25" s="174" t="s">
        <v>16</v>
      </c>
      <c r="B25" s="37" t="s">
        <v>86</v>
      </c>
      <c r="C25" s="97">
        <v>1500</v>
      </c>
      <c r="D25" s="97"/>
      <c r="E25" s="190" t="str">
        <f>IF(Accueil!$B$12="Oui","SOMME DES LOYERS LOA 4 T","-")</f>
        <v>SOMME DES LOYERS LOA 4 T</v>
      </c>
      <c r="F25" s="192"/>
      <c r="G25" s="43"/>
      <c r="H25" s="97"/>
      <c r="I25" s="40"/>
      <c r="J25" s="40"/>
      <c r="K25" s="40"/>
      <c r="L25" s="40"/>
    </row>
    <row r="26" spans="1:12" s="36" customFormat="1" ht="17.100000000000001" customHeight="1" x14ac:dyDescent="0.25">
      <c r="A26" s="175"/>
      <c r="B26" s="39" t="s">
        <v>87</v>
      </c>
      <c r="C26" s="97">
        <v>1500</v>
      </c>
      <c r="D26" s="37"/>
      <c r="E26" s="190" t="str">
        <f>IF(Accueil!$C$12="Oui","SOMME DES LOYERS LOA 8 T","-")</f>
        <v>-</v>
      </c>
      <c r="F26" s="192"/>
      <c r="G26" s="43"/>
      <c r="H26" s="40"/>
      <c r="I26" s="97"/>
      <c r="J26" s="40"/>
      <c r="K26" s="40"/>
      <c r="L26" s="40"/>
    </row>
    <row r="27" spans="1:12" s="36" customFormat="1" ht="17.100000000000001" customHeight="1" x14ac:dyDescent="0.25">
      <c r="A27" s="16" t="s">
        <v>81</v>
      </c>
      <c r="B27" s="37" t="s">
        <v>26</v>
      </c>
      <c r="C27" s="97" t="s">
        <v>13</v>
      </c>
      <c r="D27" s="97"/>
      <c r="E27" s="190" t="str">
        <f>IF(Accueil!$D$12="Oui","SOMME DES LOYERS LOA 12 T","-")</f>
        <v>-</v>
      </c>
      <c r="F27" s="192"/>
      <c r="G27" s="43"/>
      <c r="H27" s="40"/>
      <c r="I27" s="40"/>
      <c r="J27" s="97"/>
      <c r="K27" s="40"/>
      <c r="L27" s="40"/>
    </row>
    <row r="28" spans="1:12" s="36" customFormat="1" ht="17.100000000000001" customHeight="1" x14ac:dyDescent="0.25">
      <c r="A28" s="16" t="s">
        <v>88</v>
      </c>
      <c r="B28" s="37" t="s">
        <v>80</v>
      </c>
      <c r="C28" s="97" t="s">
        <v>13</v>
      </c>
      <c r="D28" s="97"/>
      <c r="E28" s="190" t="str">
        <f>IF(Accueil!$E$12="Oui","SOMME DES LOYERS LOA 16 T","-")</f>
        <v>-</v>
      </c>
      <c r="F28" s="192"/>
      <c r="G28" s="43"/>
      <c r="H28" s="40"/>
      <c r="I28" s="40"/>
      <c r="J28" s="40"/>
      <c r="K28" s="41"/>
      <c r="L28" s="40"/>
    </row>
    <row r="29" spans="1:12" s="36" customFormat="1" ht="17.100000000000001" customHeight="1" x14ac:dyDescent="0.25">
      <c r="A29" s="16" t="s">
        <v>127</v>
      </c>
      <c r="B29" s="37" t="s">
        <v>92</v>
      </c>
      <c r="C29" s="97" t="s">
        <v>89</v>
      </c>
      <c r="D29" s="97"/>
      <c r="E29" s="190" t="str">
        <f>IF(Accueil!$F$12="Oui","SOMME DES LOYERS LOA 20 T","-")</f>
        <v>SOMME DES LOYERS LOA 20 T</v>
      </c>
      <c r="F29" s="192"/>
      <c r="G29" s="43"/>
      <c r="H29" s="40"/>
      <c r="I29" s="40"/>
      <c r="J29" s="40"/>
      <c r="K29" s="40"/>
      <c r="L29" s="94"/>
    </row>
    <row r="30" spans="1:12" s="36" customFormat="1" ht="17.100000000000001" customHeight="1" x14ac:dyDescent="0.25">
      <c r="A30" s="32"/>
      <c r="B30" s="33"/>
      <c r="C30" s="33"/>
      <c r="D30" s="33"/>
    </row>
    <row r="31" spans="1:12" s="36" customFormat="1" ht="17.100000000000001" customHeight="1" x14ac:dyDescent="0.25">
      <c r="A31" s="32"/>
      <c r="B31" s="176" t="s">
        <v>90</v>
      </c>
      <c r="C31" s="177"/>
      <c r="D31" s="178"/>
    </row>
    <row r="32" spans="1:12" s="36" customFormat="1" ht="17.100000000000001" customHeight="1" x14ac:dyDescent="0.25">
      <c r="A32" s="32"/>
      <c r="B32" s="182"/>
      <c r="C32" s="183"/>
      <c r="D32" s="184"/>
    </row>
  </sheetData>
  <mergeCells count="32">
    <mergeCell ref="E27:F27"/>
    <mergeCell ref="E28:F28"/>
    <mergeCell ref="E29:F29"/>
    <mergeCell ref="B31:D32"/>
    <mergeCell ref="B19:B20"/>
    <mergeCell ref="C19:C20"/>
    <mergeCell ref="D19:D20"/>
    <mergeCell ref="A23:A24"/>
    <mergeCell ref="E24:F24"/>
    <mergeCell ref="A25:A26"/>
    <mergeCell ref="E25:F25"/>
    <mergeCell ref="E26:F26"/>
    <mergeCell ref="E12:F12"/>
    <mergeCell ref="E13:F13"/>
    <mergeCell ref="E14:F14"/>
    <mergeCell ref="E16:L16"/>
    <mergeCell ref="B17:B18"/>
    <mergeCell ref="C17:C18"/>
    <mergeCell ref="D17:D18"/>
    <mergeCell ref="E11:F11"/>
    <mergeCell ref="B1:D1"/>
    <mergeCell ref="E1:L1"/>
    <mergeCell ref="B2:D2"/>
    <mergeCell ref="E2:L2"/>
    <mergeCell ref="G4:L4"/>
    <mergeCell ref="C5:D5"/>
    <mergeCell ref="F5:L5"/>
    <mergeCell ref="C6:D6"/>
    <mergeCell ref="E7:L7"/>
    <mergeCell ref="E8:F8"/>
    <mergeCell ref="E9:F9"/>
    <mergeCell ref="E10:F10"/>
  </mergeCells>
  <pageMargins left="0.43307086614173229" right="0.23622047244094488" top="0.39370078740157483" bottom="0.3937007874015748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L33"/>
  <sheetViews>
    <sheetView view="pageLayout" zoomScaleNormal="100" workbookViewId="0">
      <selection activeCell="G13" sqref="G13"/>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8" customWidth="1"/>
  </cols>
  <sheetData>
    <row r="1" spans="1:12" s="36" customFormat="1"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1:12" s="36" customFormat="1" ht="17.100000000000001" customHeight="1" x14ac:dyDescent="0.25">
      <c r="B2" s="163" t="s">
        <v>25</v>
      </c>
      <c r="C2" s="163"/>
      <c r="D2" s="163"/>
      <c r="E2" s="163" t="s">
        <v>29</v>
      </c>
      <c r="F2" s="163"/>
      <c r="G2" s="163"/>
      <c r="H2" s="163"/>
      <c r="I2" s="163"/>
      <c r="J2" s="163"/>
      <c r="K2" s="163"/>
      <c r="L2" s="163"/>
    </row>
    <row r="3" spans="1:12" s="36" customFormat="1" ht="17.100000000000001" customHeight="1" thickBot="1" x14ac:dyDescent="0.3"/>
    <row r="4" spans="1:12" s="36" customFormat="1" ht="17.100000000000001" customHeight="1" thickBot="1" x14ac:dyDescent="0.3">
      <c r="A4" s="35"/>
      <c r="B4" s="4" t="str">
        <f>"MATERIEL N°" &amp;$A$4</f>
        <v>MATERIEL N°</v>
      </c>
      <c r="C4" s="37" t="s">
        <v>11</v>
      </c>
      <c r="D4" s="37"/>
      <c r="E4" s="45" t="str">
        <f>"MATERIEL N°" &amp;$A$4</f>
        <v>MATERIEL N°</v>
      </c>
      <c r="F4" s="37" t="s">
        <v>11</v>
      </c>
      <c r="G4" s="193"/>
      <c r="H4" s="194"/>
      <c r="I4" s="194"/>
      <c r="J4" s="194"/>
      <c r="K4" s="194"/>
      <c r="L4" s="195"/>
    </row>
    <row r="5" spans="1:12" s="36" customFormat="1" ht="17.100000000000001" customHeight="1" x14ac:dyDescent="0.25">
      <c r="B5" s="37" t="s">
        <v>0</v>
      </c>
      <c r="C5" s="161" t="s">
        <v>79</v>
      </c>
      <c r="D5" s="161"/>
      <c r="E5" s="44" t="s">
        <v>0</v>
      </c>
      <c r="F5" s="164" t="str">
        <f>C5</f>
        <v>MFP PRODUCTION A3  COULEUR</v>
      </c>
      <c r="G5" s="165"/>
      <c r="H5" s="165"/>
      <c r="I5" s="165"/>
      <c r="J5" s="165"/>
      <c r="K5" s="165"/>
      <c r="L5" s="165"/>
    </row>
    <row r="6" spans="1:12" s="36" customFormat="1" ht="17.100000000000001" customHeight="1" x14ac:dyDescent="0.25">
      <c r="B6" s="37" t="s">
        <v>1</v>
      </c>
      <c r="C6" s="172"/>
      <c r="D6" s="173"/>
      <c r="E6" s="38"/>
      <c r="F6" s="38"/>
      <c r="G6" s="38"/>
    </row>
    <row r="7" spans="1:12" s="36" customFormat="1" ht="17.100000000000001" customHeight="1" x14ac:dyDescent="0.25">
      <c r="E7" s="190" t="s">
        <v>94</v>
      </c>
      <c r="F7" s="191"/>
      <c r="G7" s="191"/>
      <c r="H7" s="191"/>
      <c r="I7" s="191"/>
      <c r="J7" s="191"/>
      <c r="K7" s="191"/>
      <c r="L7" s="192"/>
    </row>
    <row r="8" spans="1:12" s="36" customFormat="1" ht="17.100000000000001" customHeight="1" x14ac:dyDescent="0.25">
      <c r="B8" s="16" t="s">
        <v>9</v>
      </c>
      <c r="C8" s="98" t="s">
        <v>7</v>
      </c>
      <c r="D8" s="98" t="s">
        <v>8</v>
      </c>
      <c r="E8" s="196" t="s">
        <v>32</v>
      </c>
      <c r="F8" s="197"/>
      <c r="G8" s="42" t="s">
        <v>176</v>
      </c>
      <c r="H8" s="42" t="str">
        <f>Accueil!$B$13</f>
        <v>Achat</v>
      </c>
      <c r="I8" s="42" t="str">
        <f>Accueil!$C$13</f>
        <v>-</v>
      </c>
      <c r="J8" s="42" t="str">
        <f>Accueil!$D$13</f>
        <v>-</v>
      </c>
      <c r="K8" s="42" t="str">
        <f>Accueil!$E$13</f>
        <v>-</v>
      </c>
      <c r="L8" s="42" t="str">
        <f>Accueil!$F$13</f>
        <v>LOA 20 Trimestres</v>
      </c>
    </row>
    <row r="9" spans="1:12" s="36" customFormat="1" ht="17.100000000000001" customHeight="1" x14ac:dyDescent="0.25">
      <c r="B9" s="17" t="s">
        <v>3</v>
      </c>
      <c r="C9" s="97">
        <v>55</v>
      </c>
      <c r="D9" s="97"/>
      <c r="E9" s="158" t="str">
        <f>"Matériel n°" &amp;$A$4</f>
        <v>Matériel n°</v>
      </c>
      <c r="F9" s="160"/>
      <c r="G9" s="97"/>
      <c r="H9" s="94"/>
      <c r="I9" s="97"/>
      <c r="J9" s="97"/>
      <c r="K9" s="97"/>
      <c r="L9" s="97"/>
    </row>
    <row r="10" spans="1:12" s="36" customFormat="1" ht="17.100000000000001" customHeight="1" x14ac:dyDescent="0.25">
      <c r="B10" s="37" t="s">
        <v>18</v>
      </c>
      <c r="C10" s="97">
        <v>55</v>
      </c>
      <c r="D10" s="97"/>
      <c r="E10" s="158" t="s">
        <v>33</v>
      </c>
      <c r="F10" s="160"/>
      <c r="G10" s="97"/>
      <c r="H10" s="94"/>
      <c r="I10" s="97"/>
      <c r="J10" s="97"/>
      <c r="K10" s="97"/>
      <c r="L10" s="97"/>
    </row>
    <row r="11" spans="1:12" s="36" customFormat="1" ht="17.100000000000001" customHeight="1" x14ac:dyDescent="0.25">
      <c r="B11" s="37" t="s">
        <v>21</v>
      </c>
      <c r="C11" s="97">
        <v>55</v>
      </c>
      <c r="D11" s="97"/>
      <c r="E11" s="158" t="s">
        <v>38</v>
      </c>
      <c r="F11" s="160"/>
      <c r="G11" s="97"/>
      <c r="H11" s="94"/>
      <c r="I11" s="97"/>
      <c r="J11" s="97"/>
      <c r="K11" s="97"/>
      <c r="L11" s="97"/>
    </row>
    <row r="12" spans="1:12" s="36" customFormat="1" ht="17.100000000000001" customHeight="1" x14ac:dyDescent="0.25">
      <c r="B12" s="37" t="s">
        <v>20</v>
      </c>
      <c r="C12" s="97">
        <v>2048</v>
      </c>
      <c r="D12" s="97"/>
      <c r="E12" s="158" t="s">
        <v>83</v>
      </c>
      <c r="F12" s="160"/>
      <c r="G12" s="97"/>
      <c r="H12" s="94"/>
      <c r="I12" s="97"/>
      <c r="J12" s="97"/>
      <c r="K12" s="97"/>
      <c r="L12" s="97"/>
    </row>
    <row r="13" spans="1:12" s="36" customFormat="1" ht="17.100000000000001" customHeight="1" x14ac:dyDescent="0.25">
      <c r="B13" s="37" t="s">
        <v>75</v>
      </c>
      <c r="C13" s="97">
        <v>500</v>
      </c>
      <c r="D13" s="97"/>
      <c r="E13" s="158" t="s">
        <v>91</v>
      </c>
      <c r="F13" s="160"/>
      <c r="G13" s="97"/>
      <c r="H13" s="94"/>
      <c r="I13" s="97"/>
      <c r="J13" s="97"/>
      <c r="K13" s="97"/>
      <c r="L13" s="97"/>
    </row>
    <row r="14" spans="1:12" s="36" customFormat="1" ht="17.100000000000001" customHeight="1" x14ac:dyDescent="0.25">
      <c r="B14" s="37" t="s">
        <v>4</v>
      </c>
      <c r="C14" s="97">
        <v>100</v>
      </c>
      <c r="D14" s="97"/>
      <c r="E14" s="158" t="s">
        <v>128</v>
      </c>
      <c r="F14" s="160"/>
      <c r="G14" s="97"/>
      <c r="H14" s="94"/>
      <c r="I14" s="97"/>
      <c r="J14" s="97"/>
      <c r="K14" s="97"/>
      <c r="L14" s="97"/>
    </row>
    <row r="15" spans="1:12" s="36" customFormat="1" ht="17.100000000000001" customHeight="1" x14ac:dyDescent="0.25">
      <c r="B15" s="37" t="s">
        <v>5</v>
      </c>
      <c r="C15" s="97">
        <v>1100</v>
      </c>
      <c r="D15" s="97"/>
      <c r="E15" s="2"/>
      <c r="F15" s="2"/>
      <c r="G15" s="2"/>
      <c r="H15" s="2"/>
      <c r="I15" s="2"/>
      <c r="J15" s="2"/>
      <c r="K15" s="2"/>
      <c r="L15" s="2"/>
    </row>
    <row r="16" spans="1:12" s="36" customFormat="1" ht="17.100000000000001" customHeight="1" x14ac:dyDescent="0.25">
      <c r="E16" s="189" t="s">
        <v>95</v>
      </c>
      <c r="F16" s="189"/>
      <c r="G16" s="189"/>
      <c r="H16" s="189"/>
      <c r="I16" s="189"/>
      <c r="J16" s="189"/>
      <c r="K16" s="189"/>
      <c r="L16" s="189"/>
    </row>
    <row r="17" spans="1:12" s="36" customFormat="1" ht="17.100000000000001" customHeight="1" x14ac:dyDescent="0.25">
      <c r="B17" s="16" t="s">
        <v>6</v>
      </c>
      <c r="C17" s="98" t="s">
        <v>12</v>
      </c>
      <c r="D17" s="98" t="s">
        <v>8</v>
      </c>
      <c r="E17" s="42" t="s">
        <v>34</v>
      </c>
      <c r="F17" s="42" t="s">
        <v>35</v>
      </c>
      <c r="G17" s="42" t="s">
        <v>176</v>
      </c>
      <c r="H17" s="42" t="str">
        <f>Accueil!$B$13</f>
        <v>Achat</v>
      </c>
      <c r="I17" s="42" t="str">
        <f>Accueil!$C$13</f>
        <v>-</v>
      </c>
      <c r="J17" s="42" t="str">
        <f>Accueil!$D$13</f>
        <v>-</v>
      </c>
      <c r="K17" s="42" t="str">
        <f>Accueil!$E$13</f>
        <v>-</v>
      </c>
      <c r="L17" s="42" t="str">
        <f>Accueil!$F$13</f>
        <v>LOA 20 Trimestres</v>
      </c>
    </row>
    <row r="18" spans="1:12" s="36" customFormat="1" ht="17.100000000000001" customHeight="1" x14ac:dyDescent="0.25">
      <c r="B18" s="185" t="s">
        <v>103</v>
      </c>
      <c r="C18" s="187" t="s">
        <v>13</v>
      </c>
      <c r="D18" s="187"/>
      <c r="E18" s="94" t="str">
        <f>"Matériel n°" &amp;$A$4</f>
        <v>Matériel n°</v>
      </c>
      <c r="F18" s="97">
        <f>C6</f>
        <v>0</v>
      </c>
      <c r="G18" s="97"/>
      <c r="H18" s="97"/>
      <c r="I18" s="97"/>
      <c r="J18" s="97"/>
      <c r="K18" s="97"/>
      <c r="L18" s="97"/>
    </row>
    <row r="19" spans="1:12" s="36" customFormat="1" ht="17.100000000000001" customHeight="1" x14ac:dyDescent="0.25">
      <c r="B19" s="186"/>
      <c r="C19" s="188"/>
      <c r="D19" s="188"/>
      <c r="E19" s="94" t="s">
        <v>33</v>
      </c>
      <c r="F19" s="97"/>
      <c r="G19" s="97"/>
      <c r="H19" s="97"/>
      <c r="I19" s="97"/>
      <c r="J19" s="97"/>
      <c r="K19" s="97"/>
      <c r="L19" s="97"/>
    </row>
    <row r="20" spans="1:12" s="36" customFormat="1" ht="17.100000000000001" customHeight="1" x14ac:dyDescent="0.25">
      <c r="B20" s="185" t="s">
        <v>158</v>
      </c>
      <c r="C20" s="187" t="s">
        <v>13</v>
      </c>
      <c r="D20" s="187"/>
      <c r="E20" s="94" t="s">
        <v>38</v>
      </c>
      <c r="F20" s="97"/>
      <c r="G20" s="97"/>
      <c r="H20" s="97"/>
      <c r="I20" s="97"/>
      <c r="J20" s="97"/>
      <c r="K20" s="97"/>
      <c r="L20" s="97"/>
    </row>
    <row r="21" spans="1:12" s="36" customFormat="1" ht="17.100000000000001" customHeight="1" x14ac:dyDescent="0.25">
      <c r="B21" s="186"/>
      <c r="C21" s="188"/>
      <c r="D21" s="188"/>
      <c r="E21" s="94" t="s">
        <v>83</v>
      </c>
      <c r="F21" s="97"/>
      <c r="G21" s="97"/>
      <c r="H21" s="97"/>
      <c r="I21" s="97"/>
      <c r="J21" s="97"/>
      <c r="K21" s="97"/>
      <c r="L21" s="97"/>
    </row>
    <row r="22" spans="1:12" s="36" customFormat="1" ht="17.100000000000001" customHeight="1" x14ac:dyDescent="0.25">
      <c r="E22" s="94" t="s">
        <v>91</v>
      </c>
      <c r="F22" s="97"/>
      <c r="G22" s="97"/>
      <c r="H22" s="97"/>
      <c r="I22" s="97"/>
      <c r="J22" s="97"/>
      <c r="K22" s="97"/>
      <c r="L22" s="97"/>
    </row>
    <row r="23" spans="1:12" s="36" customFormat="1" ht="17.100000000000001" customHeight="1" x14ac:dyDescent="0.25">
      <c r="B23" s="16" t="s">
        <v>10</v>
      </c>
      <c r="C23" s="98" t="s">
        <v>7</v>
      </c>
      <c r="D23" s="98" t="s">
        <v>8</v>
      </c>
      <c r="E23" s="94" t="s">
        <v>128</v>
      </c>
      <c r="F23" s="97"/>
      <c r="G23" s="97"/>
      <c r="H23" s="97"/>
      <c r="I23" s="97"/>
      <c r="J23" s="97"/>
      <c r="K23" s="97"/>
      <c r="L23" s="97"/>
    </row>
    <row r="24" spans="1:12" s="36" customFormat="1" ht="17.100000000000001" customHeight="1" x14ac:dyDescent="0.25">
      <c r="A24" s="174" t="s">
        <v>14</v>
      </c>
      <c r="B24" s="37" t="s">
        <v>75</v>
      </c>
      <c r="C24" s="97">
        <v>500</v>
      </c>
      <c r="D24" s="97"/>
      <c r="E24" s="190" t="s">
        <v>37</v>
      </c>
      <c r="F24" s="192"/>
      <c r="G24" s="96"/>
      <c r="H24" s="40"/>
      <c r="I24" s="40"/>
      <c r="J24" s="40"/>
      <c r="K24" s="40"/>
      <c r="L24" s="40"/>
    </row>
    <row r="25" spans="1:12" s="36" customFormat="1" ht="17.100000000000001" customHeight="1" x14ac:dyDescent="0.25">
      <c r="A25" s="175"/>
      <c r="B25" s="39" t="s">
        <v>15</v>
      </c>
      <c r="C25" s="97">
        <v>1000</v>
      </c>
      <c r="D25" s="97"/>
      <c r="E25" s="190" t="str">
        <f>IF(Accueil!$B$12="Oui","SOMME DES LOYERS LOA 4 T","-")</f>
        <v>SOMME DES LOYERS LOA 4 T</v>
      </c>
      <c r="F25" s="192"/>
      <c r="G25" s="43"/>
      <c r="H25" s="97"/>
      <c r="I25" s="40"/>
      <c r="J25" s="40"/>
      <c r="K25" s="40"/>
      <c r="L25" s="40"/>
    </row>
    <row r="26" spans="1:12" x14ac:dyDescent="0.25">
      <c r="A26" s="174" t="s">
        <v>16</v>
      </c>
      <c r="B26" s="37" t="s">
        <v>86</v>
      </c>
      <c r="C26" s="97">
        <v>1500</v>
      </c>
      <c r="D26" s="97"/>
      <c r="E26" s="190" t="str">
        <f>IF(Accueil!$C$12="Oui","SOMME DES LOYERS LOA 8 T","-")</f>
        <v>-</v>
      </c>
      <c r="F26" s="192"/>
      <c r="G26" s="43"/>
      <c r="H26" s="40"/>
      <c r="I26" s="97"/>
      <c r="J26" s="40"/>
      <c r="K26" s="40"/>
      <c r="L26" s="40"/>
    </row>
    <row r="27" spans="1:12" x14ac:dyDescent="0.25">
      <c r="A27" s="175"/>
      <c r="B27" s="39" t="s">
        <v>87</v>
      </c>
      <c r="C27" s="97">
        <v>1500</v>
      </c>
      <c r="D27" s="37"/>
      <c r="E27" s="190" t="str">
        <f>IF(Accueil!$D$12="Oui","SOMME DES LOYERS LOA 12 T","-")</f>
        <v>-</v>
      </c>
      <c r="F27" s="192"/>
      <c r="G27" s="43"/>
      <c r="H27" s="40"/>
      <c r="I27" s="40"/>
      <c r="J27" s="97"/>
      <c r="K27" s="40"/>
      <c r="L27" s="40"/>
    </row>
    <row r="28" spans="1:12" x14ac:dyDescent="0.25">
      <c r="A28" s="16" t="s">
        <v>81</v>
      </c>
      <c r="B28" s="37" t="s">
        <v>26</v>
      </c>
      <c r="C28" s="97" t="s">
        <v>13</v>
      </c>
      <c r="D28" s="97"/>
      <c r="E28" s="190" t="str">
        <f>IF(Accueil!$E$12="Oui","SOMME DES LOYERS LOA 16 T","-")</f>
        <v>-</v>
      </c>
      <c r="F28" s="192"/>
      <c r="G28" s="43"/>
      <c r="H28" s="40"/>
      <c r="I28" s="40"/>
      <c r="J28" s="40"/>
      <c r="K28" s="41"/>
      <c r="L28" s="40"/>
    </row>
    <row r="29" spans="1:12" x14ac:dyDescent="0.25">
      <c r="A29" s="16" t="s">
        <v>88</v>
      </c>
      <c r="B29" s="37" t="s">
        <v>80</v>
      </c>
      <c r="C29" s="97" t="s">
        <v>13</v>
      </c>
      <c r="D29" s="97"/>
      <c r="E29" s="190" t="str">
        <f>IF(Accueil!$F$12="Oui","SOMME DES LOYERS LOA 20 T","-")</f>
        <v>SOMME DES LOYERS LOA 20 T</v>
      </c>
      <c r="F29" s="192"/>
      <c r="G29" s="43"/>
      <c r="H29" s="40"/>
      <c r="I29" s="40"/>
      <c r="J29" s="40"/>
      <c r="K29" s="40"/>
      <c r="L29" s="94"/>
    </row>
    <row r="30" spans="1:12" x14ac:dyDescent="0.25">
      <c r="A30" s="16" t="s">
        <v>127</v>
      </c>
      <c r="B30" s="37" t="s">
        <v>92</v>
      </c>
      <c r="C30" s="97" t="s">
        <v>89</v>
      </c>
      <c r="D30" s="97"/>
      <c r="E30" s="36"/>
      <c r="F30" s="36"/>
      <c r="G30" s="36"/>
      <c r="H30" s="36"/>
      <c r="I30" s="36"/>
      <c r="J30" s="36"/>
      <c r="K30" s="36"/>
      <c r="L30" s="36"/>
    </row>
    <row r="31" spans="1:12" x14ac:dyDescent="0.25">
      <c r="A31" s="32"/>
      <c r="B31" s="33"/>
      <c r="C31" s="33"/>
      <c r="D31" s="33"/>
      <c r="E31" s="36"/>
      <c r="F31" s="36"/>
      <c r="G31" s="36"/>
      <c r="H31" s="36"/>
      <c r="I31" s="36"/>
      <c r="J31" s="36"/>
      <c r="K31" s="36"/>
      <c r="L31" s="36"/>
    </row>
    <row r="32" spans="1:12" x14ac:dyDescent="0.25">
      <c r="A32" s="32"/>
      <c r="B32" s="176" t="s">
        <v>90</v>
      </c>
      <c r="C32" s="177"/>
      <c r="D32" s="178"/>
      <c r="E32" s="36"/>
      <c r="F32" s="36"/>
      <c r="G32" s="36"/>
      <c r="H32" s="36"/>
      <c r="I32" s="36"/>
      <c r="J32" s="36"/>
      <c r="K32" s="36"/>
      <c r="L32" s="36"/>
    </row>
    <row r="33" spans="1:4" x14ac:dyDescent="0.25">
      <c r="A33" s="32"/>
      <c r="B33" s="182"/>
      <c r="C33" s="183"/>
      <c r="D33" s="184"/>
    </row>
  </sheetData>
  <mergeCells count="32">
    <mergeCell ref="E26:F26"/>
    <mergeCell ref="E27:F27"/>
    <mergeCell ref="E28:F28"/>
    <mergeCell ref="E29:F29"/>
    <mergeCell ref="B32:D33"/>
    <mergeCell ref="B20:B21"/>
    <mergeCell ref="C20:C21"/>
    <mergeCell ref="D20:D21"/>
    <mergeCell ref="A24:A25"/>
    <mergeCell ref="A26:A27"/>
    <mergeCell ref="E24:F24"/>
    <mergeCell ref="E25:F25"/>
    <mergeCell ref="E12:F12"/>
    <mergeCell ref="E13:F13"/>
    <mergeCell ref="E14:F14"/>
    <mergeCell ref="E16:L16"/>
    <mergeCell ref="B18:B19"/>
    <mergeCell ref="C18:C19"/>
    <mergeCell ref="D18:D19"/>
    <mergeCell ref="C6:D6"/>
    <mergeCell ref="E7:L7"/>
    <mergeCell ref="E8:F8"/>
    <mergeCell ref="E9:F9"/>
    <mergeCell ref="E10:F10"/>
    <mergeCell ref="E11:F11"/>
    <mergeCell ref="C5:D5"/>
    <mergeCell ref="F5:L5"/>
    <mergeCell ref="B1:D1"/>
    <mergeCell ref="E1:L1"/>
    <mergeCell ref="B2:D2"/>
    <mergeCell ref="E2:L2"/>
    <mergeCell ref="G4:L4"/>
  </mergeCells>
  <pageMargins left="0.43307086614173229" right="0.23622047244094488"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zoomScaleNormal="100" workbookViewId="0">
      <selection activeCell="E28" sqref="E28:G28"/>
    </sheetView>
  </sheetViews>
  <sheetFormatPr baseColWidth="10" defaultRowHeight="15" x14ac:dyDescent="0.2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x14ac:dyDescent="0.25">
      <c r="A1" s="162" t="str">
        <f>Accueil!A7</f>
        <v>AO/EURE ACTIVITES ET SERVICES INTER-ENTREPRISES</v>
      </c>
      <c r="B1" s="162"/>
      <c r="C1" s="162"/>
      <c r="D1" s="162"/>
      <c r="E1" s="162"/>
      <c r="F1" s="162"/>
      <c r="G1" s="162"/>
      <c r="H1" s="162"/>
    </row>
    <row r="2" spans="1:8" x14ac:dyDescent="0.25">
      <c r="A2" s="163" t="s">
        <v>29</v>
      </c>
      <c r="B2" s="163"/>
      <c r="C2" s="163"/>
      <c r="D2" s="163"/>
      <c r="E2" s="163"/>
      <c r="F2" s="163"/>
      <c r="G2" s="163"/>
      <c r="H2" s="163"/>
    </row>
    <row r="3" spans="1:8" x14ac:dyDescent="0.25">
      <c r="A3" s="36"/>
      <c r="B3" s="36"/>
      <c r="C3" s="36"/>
      <c r="D3" s="36"/>
      <c r="E3" s="36"/>
      <c r="F3" s="36"/>
      <c r="G3" s="36"/>
      <c r="H3" s="36"/>
    </row>
    <row r="4" spans="1:8" x14ac:dyDescent="0.25">
      <c r="A4" s="164" t="s">
        <v>10</v>
      </c>
      <c r="B4" s="165"/>
      <c r="C4" s="165"/>
      <c r="D4" s="165"/>
      <c r="E4" s="165"/>
      <c r="F4" s="165"/>
      <c r="G4" s="165"/>
      <c r="H4" s="165"/>
    </row>
    <row r="5" spans="1:8" x14ac:dyDescent="0.25">
      <c r="A5" s="166" t="s">
        <v>129</v>
      </c>
      <c r="B5" s="167"/>
      <c r="C5" s="167"/>
      <c r="D5" s="167"/>
      <c r="E5" s="167"/>
      <c r="F5" s="167"/>
      <c r="G5" s="167"/>
      <c r="H5" s="168"/>
    </row>
    <row r="6" spans="1:8" x14ac:dyDescent="0.25">
      <c r="A6" s="169" t="s">
        <v>130</v>
      </c>
      <c r="B6" s="170"/>
      <c r="C6" s="170"/>
      <c r="D6" s="170"/>
      <c r="E6" s="170"/>
      <c r="F6" s="170"/>
      <c r="G6" s="170"/>
      <c r="H6" s="171"/>
    </row>
    <row r="7" spans="1:8" x14ac:dyDescent="0.25">
      <c r="A7" s="59"/>
      <c r="B7" s="59"/>
      <c r="C7" s="59"/>
      <c r="D7" s="59"/>
      <c r="E7" s="59"/>
      <c r="F7" s="59"/>
      <c r="G7" s="59"/>
      <c r="H7" s="10"/>
    </row>
    <row r="8" spans="1:8" x14ac:dyDescent="0.25">
      <c r="A8" s="59"/>
      <c r="B8" s="59"/>
      <c r="C8" s="161" t="s">
        <v>110</v>
      </c>
      <c r="D8" s="161"/>
      <c r="E8" s="161" t="s">
        <v>111</v>
      </c>
      <c r="F8" s="161"/>
      <c r="G8" s="161"/>
      <c r="H8" s="36"/>
    </row>
    <row r="9" spans="1:8" x14ac:dyDescent="0.25">
      <c r="A9" s="59"/>
      <c r="B9" s="59"/>
      <c r="C9" s="157">
        <v>1</v>
      </c>
      <c r="D9" s="157"/>
      <c r="E9" s="156" t="s">
        <v>125</v>
      </c>
      <c r="F9" s="157"/>
      <c r="G9" s="157"/>
      <c r="H9" s="36"/>
    </row>
    <row r="10" spans="1:8" x14ac:dyDescent="0.25">
      <c r="A10" s="59"/>
      <c r="B10" s="59"/>
      <c r="C10" s="157">
        <v>2</v>
      </c>
      <c r="D10" s="157"/>
      <c r="E10" s="156" t="s">
        <v>112</v>
      </c>
      <c r="F10" s="157"/>
      <c r="G10" s="157"/>
      <c r="H10" s="36"/>
    </row>
    <row r="11" spans="1:8" x14ac:dyDescent="0.25">
      <c r="A11" s="59"/>
      <c r="B11" s="59"/>
      <c r="C11" s="157">
        <v>3</v>
      </c>
      <c r="D11" s="157"/>
      <c r="E11" s="156" t="s">
        <v>113</v>
      </c>
      <c r="F11" s="157"/>
      <c r="G11" s="157"/>
      <c r="H11" s="36"/>
    </row>
    <row r="12" spans="1:8" x14ac:dyDescent="0.25">
      <c r="A12" s="59"/>
      <c r="B12" s="59"/>
      <c r="C12" s="157">
        <v>4</v>
      </c>
      <c r="D12" s="157"/>
      <c r="E12" s="156" t="s">
        <v>26</v>
      </c>
      <c r="F12" s="157"/>
      <c r="G12" s="157"/>
      <c r="H12" s="36"/>
    </row>
    <row r="13" spans="1:8" x14ac:dyDescent="0.25">
      <c r="A13" s="59"/>
      <c r="B13" s="59"/>
      <c r="C13" s="157">
        <v>5</v>
      </c>
      <c r="D13" s="157"/>
      <c r="E13" s="156" t="s">
        <v>114</v>
      </c>
      <c r="F13" s="157"/>
      <c r="G13" s="157"/>
      <c r="H13" s="36"/>
    </row>
    <row r="14" spans="1:8" x14ac:dyDescent="0.25">
      <c r="A14" s="59"/>
      <c r="B14" s="59"/>
      <c r="C14" s="157">
        <v>6</v>
      </c>
      <c r="D14" s="157"/>
      <c r="E14" s="156" t="s">
        <v>126</v>
      </c>
      <c r="F14" s="157"/>
      <c r="G14" s="157"/>
      <c r="H14" s="36"/>
    </row>
    <row r="15" spans="1:8" x14ac:dyDescent="0.25">
      <c r="A15" s="59"/>
      <c r="B15" s="59"/>
      <c r="C15" s="154">
        <v>7</v>
      </c>
      <c r="D15" s="155"/>
      <c r="E15" s="156" t="s">
        <v>92</v>
      </c>
      <c r="F15" s="157"/>
      <c r="G15" s="157"/>
      <c r="H15" s="36"/>
    </row>
    <row r="16" spans="1:8" x14ac:dyDescent="0.25">
      <c r="A16" s="59"/>
      <c r="B16" s="59"/>
      <c r="C16" s="154">
        <v>8</v>
      </c>
      <c r="D16" s="155"/>
      <c r="E16" s="156" t="s">
        <v>131</v>
      </c>
      <c r="F16" s="157"/>
      <c r="G16" s="157"/>
      <c r="H16" s="36"/>
    </row>
    <row r="17" spans="1:8" x14ac:dyDescent="0.25">
      <c r="A17" s="59"/>
      <c r="B17" s="59"/>
      <c r="C17" s="154">
        <v>9</v>
      </c>
      <c r="D17" s="155"/>
      <c r="E17" s="158" t="s">
        <v>119</v>
      </c>
      <c r="F17" s="159"/>
      <c r="G17" s="160"/>
      <c r="H17" s="36"/>
    </row>
    <row r="18" spans="1:8" x14ac:dyDescent="0.25">
      <c r="A18" s="59"/>
      <c r="B18" s="59"/>
      <c r="C18" s="154">
        <v>10</v>
      </c>
      <c r="D18" s="155"/>
      <c r="E18" s="158" t="s">
        <v>159</v>
      </c>
      <c r="F18" s="159"/>
      <c r="G18" s="160"/>
      <c r="H18" s="36"/>
    </row>
    <row r="19" spans="1:8" x14ac:dyDescent="0.25">
      <c r="A19" s="59"/>
      <c r="B19" s="59"/>
      <c r="C19" s="157">
        <v>11</v>
      </c>
      <c r="D19" s="157"/>
      <c r="E19" s="158" t="s">
        <v>115</v>
      </c>
      <c r="F19" s="159"/>
      <c r="G19" s="160"/>
      <c r="H19" s="36"/>
    </row>
    <row r="20" spans="1:8" x14ac:dyDescent="0.25">
      <c r="A20" s="59"/>
      <c r="B20" s="59"/>
      <c r="C20" s="154">
        <v>12</v>
      </c>
      <c r="D20" s="155"/>
      <c r="E20" s="158" t="s">
        <v>122</v>
      </c>
      <c r="F20" s="159"/>
      <c r="G20" s="160"/>
      <c r="H20" s="36"/>
    </row>
    <row r="21" spans="1:8" x14ac:dyDescent="0.25">
      <c r="A21" s="59"/>
      <c r="B21" s="59"/>
      <c r="C21" s="154">
        <v>13</v>
      </c>
      <c r="D21" s="155"/>
      <c r="E21" s="158" t="s">
        <v>124</v>
      </c>
      <c r="F21" s="159"/>
      <c r="G21" s="160"/>
      <c r="H21" s="36"/>
    </row>
    <row r="22" spans="1:8" x14ac:dyDescent="0.25">
      <c r="A22" s="59"/>
      <c r="B22" s="59"/>
      <c r="C22" s="157">
        <v>14</v>
      </c>
      <c r="D22" s="157"/>
      <c r="E22" s="158" t="s">
        <v>118</v>
      </c>
      <c r="F22" s="159"/>
      <c r="G22" s="160"/>
      <c r="H22" s="36"/>
    </row>
    <row r="23" spans="1:8" x14ac:dyDescent="0.25">
      <c r="A23" s="59"/>
      <c r="B23" s="59"/>
      <c r="C23" s="154">
        <v>15</v>
      </c>
      <c r="D23" s="155"/>
      <c r="E23" s="158" t="s">
        <v>116</v>
      </c>
      <c r="F23" s="159"/>
      <c r="G23" s="160"/>
      <c r="H23" s="36"/>
    </row>
    <row r="24" spans="1:8" x14ac:dyDescent="0.25">
      <c r="A24" s="36"/>
      <c r="B24" s="36"/>
      <c r="C24" s="154">
        <v>16</v>
      </c>
      <c r="D24" s="155"/>
      <c r="E24" s="158" t="s">
        <v>117</v>
      </c>
      <c r="F24" s="159"/>
      <c r="G24" s="160"/>
      <c r="H24" s="36"/>
    </row>
    <row r="25" spans="1:8" x14ac:dyDescent="0.25">
      <c r="A25" s="36"/>
      <c r="B25" s="36"/>
      <c r="C25" s="157">
        <v>17</v>
      </c>
      <c r="D25" s="157"/>
      <c r="E25" s="158" t="s">
        <v>123</v>
      </c>
      <c r="F25" s="159"/>
      <c r="G25" s="160"/>
      <c r="H25" s="36"/>
    </row>
    <row r="26" spans="1:8" x14ac:dyDescent="0.25">
      <c r="A26" s="36"/>
      <c r="B26" s="36"/>
      <c r="C26" s="154">
        <v>18</v>
      </c>
      <c r="D26" s="155"/>
      <c r="E26" s="158" t="s">
        <v>121</v>
      </c>
      <c r="F26" s="159"/>
      <c r="G26" s="160"/>
      <c r="H26" s="36"/>
    </row>
    <row r="27" spans="1:8" x14ac:dyDescent="0.25">
      <c r="A27" s="36"/>
      <c r="B27" s="36"/>
      <c r="C27" s="154">
        <v>19</v>
      </c>
      <c r="D27" s="155"/>
      <c r="E27" s="158" t="s">
        <v>120</v>
      </c>
      <c r="F27" s="159"/>
      <c r="G27" s="160"/>
      <c r="H27" s="36"/>
    </row>
    <row r="28" spans="1:8" x14ac:dyDescent="0.25">
      <c r="A28" s="36"/>
      <c r="B28" s="36"/>
      <c r="C28" s="154">
        <v>20</v>
      </c>
      <c r="D28" s="155"/>
      <c r="E28" s="158" t="s">
        <v>160</v>
      </c>
      <c r="F28" s="159"/>
      <c r="G28" s="160"/>
      <c r="H28" s="36"/>
    </row>
    <row r="29" spans="1:8" x14ac:dyDescent="0.25">
      <c r="A29" s="36"/>
      <c r="B29" s="36"/>
      <c r="C29" s="36"/>
      <c r="D29" s="36"/>
      <c r="E29" s="36"/>
      <c r="F29" s="36"/>
      <c r="G29" s="36"/>
      <c r="H29" s="36"/>
    </row>
    <row r="30" spans="1:8" x14ac:dyDescent="0.25">
      <c r="A30" s="36"/>
      <c r="B30" s="36"/>
      <c r="C30" s="36"/>
      <c r="D30" s="36"/>
      <c r="E30" s="36"/>
      <c r="F30" s="36"/>
      <c r="G30" s="36"/>
      <c r="H30" s="36"/>
    </row>
    <row r="31" spans="1:8" x14ac:dyDescent="0.25">
      <c r="A31" s="164" t="s">
        <v>161</v>
      </c>
      <c r="B31" s="165"/>
      <c r="C31" s="165"/>
      <c r="D31" s="165"/>
      <c r="E31" s="165"/>
      <c r="F31" s="165"/>
      <c r="G31" s="165"/>
      <c r="H31" s="165"/>
    </row>
    <row r="32" spans="1:8" x14ac:dyDescent="0.25">
      <c r="A32" s="166" t="s">
        <v>162</v>
      </c>
      <c r="B32" s="167"/>
      <c r="C32" s="167"/>
      <c r="D32" s="167"/>
      <c r="E32" s="167"/>
      <c r="F32" s="167"/>
      <c r="G32" s="167"/>
      <c r="H32" s="168"/>
    </row>
    <row r="33" spans="1:8" x14ac:dyDescent="0.25">
      <c r="A33" s="169"/>
      <c r="B33" s="170"/>
      <c r="C33" s="170"/>
      <c r="D33" s="170"/>
      <c r="E33" s="170"/>
      <c r="F33" s="170"/>
      <c r="G33" s="170"/>
      <c r="H33" s="171"/>
    </row>
    <row r="34" spans="1:8" x14ac:dyDescent="0.25">
      <c r="A34" s="36"/>
      <c r="B34" s="36"/>
      <c r="C34" s="59"/>
      <c r="D34" s="59"/>
      <c r="E34" s="59"/>
      <c r="F34" s="59"/>
      <c r="G34" s="59"/>
      <c r="H34" s="36"/>
    </row>
    <row r="35" spans="1:8" x14ac:dyDescent="0.25">
      <c r="A35" s="36"/>
      <c r="B35" s="36"/>
      <c r="C35" s="36"/>
      <c r="D35" s="36"/>
      <c r="E35" s="36"/>
      <c r="F35" s="36"/>
      <c r="G35" s="36"/>
      <c r="H35" s="36"/>
    </row>
    <row r="36" spans="1:8" x14ac:dyDescent="0.25">
      <c r="A36" s="36"/>
      <c r="B36" s="36"/>
      <c r="C36" s="36"/>
      <c r="D36" s="36"/>
      <c r="E36" s="36"/>
      <c r="F36" s="36"/>
      <c r="G36" s="36"/>
      <c r="H36" s="36"/>
    </row>
  </sheetData>
  <mergeCells count="50">
    <mergeCell ref="A33:H33"/>
    <mergeCell ref="C28:D28"/>
    <mergeCell ref="E28:G28"/>
    <mergeCell ref="A31:H31"/>
    <mergeCell ref="A32:H32"/>
    <mergeCell ref="A1:H1"/>
    <mergeCell ref="A2:H2"/>
    <mergeCell ref="A4:H4"/>
    <mergeCell ref="A5:H5"/>
    <mergeCell ref="A6:H6"/>
    <mergeCell ref="E8:G8"/>
    <mergeCell ref="E9:G9"/>
    <mergeCell ref="E15:G15"/>
    <mergeCell ref="C8:D8"/>
    <mergeCell ref="C9:D9"/>
    <mergeCell ref="C10:D10"/>
    <mergeCell ref="C11:D11"/>
    <mergeCell ref="C12:D12"/>
    <mergeCell ref="E10:G10"/>
    <mergeCell ref="E11:G11"/>
    <mergeCell ref="E12:G12"/>
    <mergeCell ref="E13:G13"/>
    <mergeCell ref="E14:G14"/>
    <mergeCell ref="C13:D13"/>
    <mergeCell ref="C14:D14"/>
    <mergeCell ref="C15:D15"/>
    <mergeCell ref="C23:D23"/>
    <mergeCell ref="C24:D24"/>
    <mergeCell ref="C25:D25"/>
    <mergeCell ref="E19:G19"/>
    <mergeCell ref="E20:G20"/>
    <mergeCell ref="E21:G21"/>
    <mergeCell ref="E22:G22"/>
    <mergeCell ref="E23:G23"/>
    <mergeCell ref="C26:D26"/>
    <mergeCell ref="C27:D27"/>
    <mergeCell ref="C16:D16"/>
    <mergeCell ref="E16:G16"/>
    <mergeCell ref="C19:D19"/>
    <mergeCell ref="C20:D20"/>
    <mergeCell ref="C21:D21"/>
    <mergeCell ref="E25:G25"/>
    <mergeCell ref="E26:G26"/>
    <mergeCell ref="E27:G27"/>
    <mergeCell ref="C17:D17"/>
    <mergeCell ref="C18:D18"/>
    <mergeCell ref="E17:G17"/>
    <mergeCell ref="E18:G18"/>
    <mergeCell ref="E24:G24"/>
    <mergeCell ref="C22:D22"/>
  </mergeCells>
  <pageMargins left="0.43307086614173229" right="0.23622047244094488" top="0.39370078740157483" bottom="0.3937007874015748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H34"/>
  <sheetViews>
    <sheetView view="pageLayout" topLeftCell="A4" zoomScaleNormal="100" workbookViewId="0">
      <selection activeCell="B24" sqref="B24"/>
    </sheetView>
  </sheetViews>
  <sheetFormatPr baseColWidth="10" defaultRowHeight="15" x14ac:dyDescent="0.25"/>
  <cols>
    <col min="1" max="1" width="4.140625" bestFit="1" customWidth="1"/>
    <col min="2" max="2" width="53.140625" customWidth="1"/>
    <col min="3" max="3" width="14.85546875" bestFit="1" customWidth="1"/>
    <col min="4" max="4" width="65.7109375" customWidth="1"/>
    <col min="5" max="5" width="13.28515625" customWidth="1"/>
    <col min="6" max="6" width="11.140625" bestFit="1" customWidth="1"/>
    <col min="7" max="8" width="45.42578125" customWidth="1"/>
  </cols>
  <sheetData>
    <row r="1" spans="1:8" s="36" customFormat="1" ht="17.100000000000001" customHeight="1" x14ac:dyDescent="0.25">
      <c r="B1" s="162" t="str">
        <f>Accueil!A7</f>
        <v>AO/EURE ACTIVITES ET SERVICES INTER-ENTREPRISES</v>
      </c>
      <c r="C1" s="162"/>
      <c r="D1" s="162"/>
      <c r="E1" s="162" t="str">
        <f>Accueil!A7</f>
        <v>AO/EURE ACTIVITES ET SERVICES INTER-ENTREPRISES</v>
      </c>
      <c r="F1" s="162"/>
      <c r="G1" s="162"/>
      <c r="H1" s="162"/>
    </row>
    <row r="2" spans="1:8" s="36" customFormat="1" ht="17.100000000000001" customHeight="1" x14ac:dyDescent="0.25">
      <c r="B2" s="163" t="s">
        <v>25</v>
      </c>
      <c r="C2" s="163"/>
      <c r="D2" s="163"/>
      <c r="E2" s="163" t="s">
        <v>29</v>
      </c>
      <c r="F2" s="163"/>
      <c r="G2" s="163"/>
      <c r="H2" s="163"/>
    </row>
    <row r="3" spans="1:8" s="36" customFormat="1" ht="17.100000000000001" customHeight="1" thickBot="1" x14ac:dyDescent="0.3"/>
    <row r="4" spans="1:8" s="36" customFormat="1" ht="17.100000000000001" customHeight="1" thickBot="1" x14ac:dyDescent="0.3">
      <c r="A4" s="35">
        <v>1</v>
      </c>
      <c r="B4" s="4" t="str">
        <f>"MATERIEL N°" &amp;$A$4</f>
        <v>MATERIEL N°1</v>
      </c>
      <c r="C4" s="37" t="s">
        <v>11</v>
      </c>
      <c r="D4" s="37"/>
      <c r="E4" s="45" t="str">
        <f>"MATERIEL N°" &amp;$A$4</f>
        <v>MATERIEL N°1</v>
      </c>
      <c r="F4" s="37" t="s">
        <v>11</v>
      </c>
      <c r="G4" s="193"/>
      <c r="H4" s="195"/>
    </row>
    <row r="5" spans="1:8" s="36" customFormat="1" ht="17.100000000000001" customHeight="1" x14ac:dyDescent="0.25">
      <c r="B5" s="37" t="s">
        <v>0</v>
      </c>
      <c r="C5" s="161" t="s">
        <v>203</v>
      </c>
      <c r="D5" s="161"/>
      <c r="E5" s="44" t="s">
        <v>0</v>
      </c>
      <c r="F5" s="164" t="str">
        <f>C5</f>
        <v>PRESSE PRODUCTION A3 COULEUR ≥60ppm</v>
      </c>
      <c r="G5" s="165"/>
      <c r="H5" s="165"/>
    </row>
    <row r="6" spans="1:8" s="36" customFormat="1" ht="17.100000000000001" customHeight="1" x14ac:dyDescent="0.25">
      <c r="B6" s="37" t="s">
        <v>1</v>
      </c>
      <c r="C6" s="172">
        <v>1</v>
      </c>
      <c r="D6" s="173"/>
      <c r="E6" s="38"/>
      <c r="F6" s="38"/>
      <c r="G6" s="38"/>
    </row>
    <row r="7" spans="1:8" s="36" customFormat="1" ht="17.100000000000001" customHeight="1" x14ac:dyDescent="0.25">
      <c r="E7" s="190" t="s">
        <v>94</v>
      </c>
      <c r="F7" s="191"/>
      <c r="G7" s="191"/>
      <c r="H7" s="192"/>
    </row>
    <row r="8" spans="1:8" s="36" customFormat="1" ht="17.100000000000001" customHeight="1" x14ac:dyDescent="0.25">
      <c r="B8" s="16" t="s">
        <v>9</v>
      </c>
      <c r="C8" s="103" t="s">
        <v>7</v>
      </c>
      <c r="D8" s="103" t="s">
        <v>8</v>
      </c>
      <c r="E8" s="196" t="s">
        <v>32</v>
      </c>
      <c r="F8" s="197"/>
      <c r="G8" s="42" t="s">
        <v>176</v>
      </c>
      <c r="H8" s="42" t="str">
        <f>Accueil!$F$13</f>
        <v>LOA 20 Trimestres</v>
      </c>
    </row>
    <row r="9" spans="1:8" s="36" customFormat="1" ht="17.100000000000001" customHeight="1" x14ac:dyDescent="0.25">
      <c r="B9" s="17" t="s">
        <v>3</v>
      </c>
      <c r="C9" s="102" t="s">
        <v>202</v>
      </c>
      <c r="D9" s="102"/>
      <c r="E9" s="158" t="str">
        <f>"Matériel n°" &amp;$A$4</f>
        <v>Matériel n°1</v>
      </c>
      <c r="F9" s="160"/>
      <c r="G9" s="102"/>
      <c r="H9" s="102"/>
    </row>
    <row r="10" spans="1:8" s="36" customFormat="1" ht="17.100000000000001" customHeight="1" x14ac:dyDescent="0.25">
      <c r="B10" s="37" t="s">
        <v>18</v>
      </c>
      <c r="C10" s="104" t="s">
        <v>202</v>
      </c>
      <c r="D10" s="102"/>
      <c r="E10" s="158" t="s">
        <v>38</v>
      </c>
      <c r="F10" s="160"/>
      <c r="G10" s="102"/>
      <c r="H10" s="102"/>
    </row>
    <row r="11" spans="1:8" s="36" customFormat="1" ht="17.100000000000001" customHeight="1" x14ac:dyDescent="0.25">
      <c r="B11" s="37" t="s">
        <v>21</v>
      </c>
      <c r="C11" s="107" t="s">
        <v>202</v>
      </c>
      <c r="D11" s="102"/>
      <c r="E11" s="158" t="s">
        <v>197</v>
      </c>
      <c r="F11" s="160"/>
      <c r="G11" s="102"/>
      <c r="H11" s="102"/>
    </row>
    <row r="12" spans="1:8" s="36" customFormat="1" ht="17.100000000000001" customHeight="1" x14ac:dyDescent="0.25">
      <c r="B12" s="37" t="s">
        <v>178</v>
      </c>
      <c r="C12" s="102">
        <v>250</v>
      </c>
      <c r="D12" s="102"/>
      <c r="E12" s="158" t="s">
        <v>83</v>
      </c>
      <c r="F12" s="160"/>
      <c r="G12" s="107"/>
      <c r="H12" s="107"/>
    </row>
    <row r="13" spans="1:8" s="36" customFormat="1" ht="17.100000000000001" customHeight="1" x14ac:dyDescent="0.25">
      <c r="B13" s="37" t="s">
        <v>180</v>
      </c>
      <c r="C13" s="102">
        <v>500</v>
      </c>
      <c r="D13" s="102"/>
      <c r="E13" s="158" t="s">
        <v>198</v>
      </c>
      <c r="F13" s="160"/>
      <c r="G13" s="102"/>
      <c r="H13" s="102"/>
    </row>
    <row r="14" spans="1:8" s="36" customFormat="1" ht="17.100000000000001" customHeight="1" x14ac:dyDescent="0.25">
      <c r="B14" s="37" t="s">
        <v>4</v>
      </c>
      <c r="C14" s="102">
        <v>100</v>
      </c>
      <c r="D14" s="102"/>
      <c r="E14" s="158" t="s">
        <v>199</v>
      </c>
      <c r="F14" s="160"/>
      <c r="G14" s="102"/>
      <c r="H14" s="102"/>
    </row>
    <row r="15" spans="1:8" s="36" customFormat="1" ht="17.100000000000001" customHeight="1" x14ac:dyDescent="0.25">
      <c r="B15" s="37" t="s">
        <v>5</v>
      </c>
      <c r="C15" s="102">
        <v>1100</v>
      </c>
      <c r="D15" s="102"/>
      <c r="E15" s="158" t="s">
        <v>200</v>
      </c>
      <c r="F15" s="160"/>
      <c r="G15" s="102"/>
      <c r="H15" s="102"/>
    </row>
    <row r="16" spans="1:8" s="36" customFormat="1" ht="17.100000000000001" customHeight="1" x14ac:dyDescent="0.25">
      <c r="E16" s="2"/>
      <c r="F16" s="2"/>
      <c r="G16" s="2"/>
      <c r="H16" s="2"/>
    </row>
    <row r="17" spans="1:8" s="36" customFormat="1" ht="17.100000000000001" customHeight="1" x14ac:dyDescent="0.25">
      <c r="B17" s="16" t="s">
        <v>6</v>
      </c>
      <c r="C17" s="103" t="s">
        <v>12</v>
      </c>
      <c r="D17" s="103" t="s">
        <v>8</v>
      </c>
      <c r="E17" s="189" t="s">
        <v>95</v>
      </c>
      <c r="F17" s="189"/>
      <c r="G17" s="189"/>
      <c r="H17" s="189"/>
    </row>
    <row r="18" spans="1:8" s="36" customFormat="1" ht="17.100000000000001" customHeight="1" x14ac:dyDescent="0.25">
      <c r="B18" s="6" t="s">
        <v>103</v>
      </c>
      <c r="C18" s="6" t="s">
        <v>13</v>
      </c>
      <c r="D18" s="6"/>
      <c r="E18" s="42" t="s">
        <v>34</v>
      </c>
      <c r="F18" s="42" t="s">
        <v>35</v>
      </c>
      <c r="G18" s="42" t="s">
        <v>176</v>
      </c>
      <c r="H18" s="42" t="str">
        <f>Accueil!$F$13</f>
        <v>LOA 20 Trimestres</v>
      </c>
    </row>
    <row r="19" spans="1:8" s="36" customFormat="1" ht="17.100000000000001" customHeight="1" x14ac:dyDescent="0.25">
      <c r="B19" s="6" t="s">
        <v>158</v>
      </c>
      <c r="C19" s="6" t="s">
        <v>13</v>
      </c>
      <c r="D19" s="6"/>
      <c r="E19" s="100" t="str">
        <f>"Matériel n°" &amp;$A$4</f>
        <v>Matériel n°1</v>
      </c>
      <c r="F19" s="102">
        <f>C6</f>
        <v>1</v>
      </c>
      <c r="G19" s="102"/>
      <c r="H19" s="102"/>
    </row>
    <row r="20" spans="1:8" s="36" customFormat="1" ht="17.100000000000001" customHeight="1" x14ac:dyDescent="0.25">
      <c r="E20" s="100" t="s">
        <v>38</v>
      </c>
      <c r="F20" s="102">
        <v>1</v>
      </c>
      <c r="G20" s="102"/>
      <c r="H20" s="102"/>
    </row>
    <row r="21" spans="1:8" s="36" customFormat="1" ht="17.100000000000001" customHeight="1" x14ac:dyDescent="0.25">
      <c r="B21" s="16" t="s">
        <v>10</v>
      </c>
      <c r="C21" s="103" t="s">
        <v>7</v>
      </c>
      <c r="D21" s="103" t="s">
        <v>8</v>
      </c>
      <c r="E21" s="100" t="s">
        <v>197</v>
      </c>
      <c r="F21" s="102">
        <v>1</v>
      </c>
      <c r="G21" s="102"/>
      <c r="H21" s="102"/>
    </row>
    <row r="22" spans="1:8" s="36" customFormat="1" ht="17.100000000000001" customHeight="1" x14ac:dyDescent="0.25">
      <c r="A22" s="174" t="s">
        <v>16</v>
      </c>
      <c r="B22" s="37" t="s">
        <v>86</v>
      </c>
      <c r="C22" s="187">
        <v>2000</v>
      </c>
      <c r="D22" s="102"/>
      <c r="E22" s="106" t="s">
        <v>83</v>
      </c>
      <c r="F22" s="107">
        <v>1</v>
      </c>
      <c r="G22" s="107"/>
      <c r="H22" s="107"/>
    </row>
    <row r="23" spans="1:8" s="36" customFormat="1" ht="17.100000000000001" customHeight="1" x14ac:dyDescent="0.25">
      <c r="A23" s="175"/>
      <c r="B23" s="39" t="s">
        <v>87</v>
      </c>
      <c r="C23" s="188"/>
      <c r="D23" s="102"/>
      <c r="E23" s="100" t="s">
        <v>198</v>
      </c>
      <c r="F23" s="102">
        <v>1</v>
      </c>
      <c r="G23" s="102"/>
      <c r="H23" s="102"/>
    </row>
    <row r="24" spans="1:8" s="36" customFormat="1" ht="17.100000000000001" customHeight="1" x14ac:dyDescent="0.25">
      <c r="A24" s="110" t="s">
        <v>179</v>
      </c>
      <c r="B24" s="37" t="s">
        <v>229</v>
      </c>
      <c r="C24" s="102">
        <v>3000</v>
      </c>
      <c r="D24" s="102"/>
      <c r="E24" s="100" t="s">
        <v>199</v>
      </c>
      <c r="F24" s="102">
        <v>1</v>
      </c>
      <c r="G24" s="102"/>
      <c r="H24" s="102"/>
    </row>
    <row r="25" spans="1:8" s="36" customFormat="1" ht="17.100000000000001" customHeight="1" x14ac:dyDescent="0.25">
      <c r="A25" s="110" t="s">
        <v>212</v>
      </c>
      <c r="B25" s="37" t="s">
        <v>213</v>
      </c>
      <c r="C25" s="107" t="s">
        <v>214</v>
      </c>
      <c r="D25" s="107"/>
      <c r="E25" s="100" t="s">
        <v>200</v>
      </c>
      <c r="F25" s="102">
        <v>1</v>
      </c>
      <c r="G25" s="102"/>
      <c r="H25" s="102"/>
    </row>
    <row r="26" spans="1:8" x14ac:dyDescent="0.25">
      <c r="A26" s="16" t="s">
        <v>182</v>
      </c>
      <c r="B26" s="37" t="s">
        <v>181</v>
      </c>
      <c r="C26" s="102" t="s">
        <v>89</v>
      </c>
      <c r="D26" s="37"/>
      <c r="E26" s="215" t="s">
        <v>37</v>
      </c>
      <c r="F26" s="216"/>
      <c r="G26" s="101"/>
      <c r="H26" s="40"/>
    </row>
    <row r="27" spans="1:8" x14ac:dyDescent="0.25">
      <c r="A27" s="16" t="s">
        <v>183</v>
      </c>
      <c r="B27" s="37" t="s">
        <v>185</v>
      </c>
      <c r="C27" s="102" t="s">
        <v>13</v>
      </c>
      <c r="D27" s="102" t="s">
        <v>186</v>
      </c>
      <c r="E27" s="217"/>
      <c r="F27" s="218"/>
      <c r="G27" s="43"/>
      <c r="H27" s="100"/>
    </row>
    <row r="28" spans="1:8" x14ac:dyDescent="0.25">
      <c r="A28" s="16" t="s">
        <v>184</v>
      </c>
      <c r="B28" s="37" t="s">
        <v>160</v>
      </c>
      <c r="C28" s="102" t="s">
        <v>13</v>
      </c>
      <c r="D28" s="104"/>
      <c r="E28" s="36"/>
      <c r="F28" s="36"/>
      <c r="G28" s="36"/>
      <c r="H28" s="36"/>
    </row>
    <row r="29" spans="1:8" x14ac:dyDescent="0.25">
      <c r="D29" s="105"/>
      <c r="E29" s="36"/>
      <c r="F29" s="36"/>
      <c r="G29" s="36"/>
      <c r="H29" s="36"/>
    </row>
    <row r="30" spans="1:8" x14ac:dyDescent="0.25">
      <c r="B30" s="206" t="s">
        <v>90</v>
      </c>
      <c r="C30" s="207"/>
      <c r="D30" s="208"/>
      <c r="E30" s="36"/>
      <c r="F30" s="36"/>
      <c r="G30" s="36"/>
      <c r="H30" s="36"/>
    </row>
    <row r="31" spans="1:8" x14ac:dyDescent="0.25">
      <c r="B31" s="209"/>
      <c r="C31" s="210"/>
      <c r="D31" s="211"/>
    </row>
    <row r="32" spans="1:8" x14ac:dyDescent="0.25">
      <c r="A32" s="32"/>
      <c r="B32" s="209"/>
      <c r="C32" s="210"/>
      <c r="D32" s="211"/>
    </row>
    <row r="33" spans="1:4" x14ac:dyDescent="0.25">
      <c r="A33" s="32"/>
      <c r="B33" s="212"/>
      <c r="C33" s="213"/>
      <c r="D33" s="214"/>
    </row>
    <row r="34" spans="1:4" x14ac:dyDescent="0.25">
      <c r="A34" s="32"/>
    </row>
  </sheetData>
  <mergeCells count="22">
    <mergeCell ref="C5:D5"/>
    <mergeCell ref="F5:H5"/>
    <mergeCell ref="C22:C23"/>
    <mergeCell ref="B1:D1"/>
    <mergeCell ref="E1:H1"/>
    <mergeCell ref="B2:D2"/>
    <mergeCell ref="E2:H2"/>
    <mergeCell ref="G4:H4"/>
    <mergeCell ref="C6:D6"/>
    <mergeCell ref="E7:H7"/>
    <mergeCell ref="E8:F8"/>
    <mergeCell ref="E9:F9"/>
    <mergeCell ref="E10:F10"/>
    <mergeCell ref="E11:F11"/>
    <mergeCell ref="A22:A23"/>
    <mergeCell ref="E12:F12"/>
    <mergeCell ref="B30:D33"/>
    <mergeCell ref="E26:F27"/>
    <mergeCell ref="E13:F13"/>
    <mergeCell ref="E14:F14"/>
    <mergeCell ref="E15:F15"/>
    <mergeCell ref="E17:H17"/>
  </mergeCells>
  <pageMargins left="0.43307086614173229" right="0.23622047244094488" top="0.39370078740157483" bottom="0.3937007874015748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L32"/>
  <sheetViews>
    <sheetView view="pageLayout" zoomScaleNormal="100" workbookViewId="0">
      <selection activeCell="G17" sqref="G1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85546875" customWidth="1"/>
  </cols>
  <sheetData>
    <row r="1" spans="1:12" s="36" customFormat="1"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1:12" s="36" customFormat="1" ht="17.100000000000001" customHeight="1" x14ac:dyDescent="0.25">
      <c r="B2" s="163" t="s">
        <v>25</v>
      </c>
      <c r="C2" s="163"/>
      <c r="D2" s="163"/>
      <c r="E2" s="163" t="s">
        <v>29</v>
      </c>
      <c r="F2" s="163"/>
      <c r="G2" s="163"/>
      <c r="H2" s="163"/>
      <c r="I2" s="163"/>
      <c r="J2" s="163"/>
      <c r="K2" s="163"/>
      <c r="L2" s="163"/>
    </row>
    <row r="3" spans="1:12" s="36" customFormat="1" ht="17.100000000000001" customHeight="1" thickBot="1" x14ac:dyDescent="0.3"/>
    <row r="4" spans="1:12" s="36" customFormat="1" ht="17.100000000000001" customHeight="1" thickBot="1" x14ac:dyDescent="0.3">
      <c r="A4" s="35"/>
      <c r="B4" s="4" t="str">
        <f>"MATERIEL N°" &amp;$A$4</f>
        <v>MATERIEL N°</v>
      </c>
      <c r="C4" s="37" t="s">
        <v>11</v>
      </c>
      <c r="D4" s="37"/>
      <c r="E4" s="45" t="str">
        <f>"MATERIEL N°" &amp;$A$4</f>
        <v>MATERIEL N°</v>
      </c>
      <c r="F4" s="37" t="s">
        <v>11</v>
      </c>
      <c r="G4" s="193"/>
      <c r="H4" s="194"/>
      <c r="I4" s="194"/>
      <c r="J4" s="194"/>
      <c r="K4" s="194"/>
      <c r="L4" s="195"/>
    </row>
    <row r="5" spans="1:12" s="36" customFormat="1" ht="17.100000000000001" customHeight="1" x14ac:dyDescent="0.25">
      <c r="B5" s="37" t="s">
        <v>0</v>
      </c>
      <c r="C5" s="161" t="s">
        <v>174</v>
      </c>
      <c r="D5" s="161"/>
      <c r="E5" s="44" t="s">
        <v>0</v>
      </c>
      <c r="F5" s="164" t="str">
        <f>C5</f>
        <v>PRESSE PRODUCTION A3 N&amp;B 90ppm</v>
      </c>
      <c r="G5" s="165"/>
      <c r="H5" s="165"/>
      <c r="I5" s="165"/>
      <c r="J5" s="165"/>
      <c r="K5" s="165"/>
      <c r="L5" s="165"/>
    </row>
    <row r="6" spans="1:12" s="36" customFormat="1" ht="17.100000000000001" customHeight="1" x14ac:dyDescent="0.25">
      <c r="B6" s="37" t="s">
        <v>1</v>
      </c>
      <c r="C6" s="172"/>
      <c r="D6" s="173"/>
      <c r="E6" s="38"/>
      <c r="F6" s="38"/>
      <c r="G6" s="38"/>
    </row>
    <row r="7" spans="1:12" s="36" customFormat="1" ht="17.100000000000001" customHeight="1" x14ac:dyDescent="0.25">
      <c r="E7" s="190" t="s">
        <v>94</v>
      </c>
      <c r="F7" s="191"/>
      <c r="G7" s="191"/>
      <c r="H7" s="191"/>
      <c r="I7" s="191"/>
      <c r="J7" s="191"/>
      <c r="K7" s="191"/>
      <c r="L7" s="192"/>
    </row>
    <row r="8" spans="1:12" s="36" customFormat="1" ht="17.100000000000001" customHeight="1" x14ac:dyDescent="0.25">
      <c r="B8" s="16" t="s">
        <v>9</v>
      </c>
      <c r="C8" s="98" t="s">
        <v>7</v>
      </c>
      <c r="D8" s="98" t="s">
        <v>8</v>
      </c>
      <c r="E8" s="196" t="s">
        <v>32</v>
      </c>
      <c r="F8" s="197"/>
      <c r="G8" s="42" t="s">
        <v>176</v>
      </c>
      <c r="H8" s="42" t="str">
        <f>Accueil!$B$13</f>
        <v>Achat</v>
      </c>
      <c r="I8" s="42" t="str">
        <f>Accueil!$C$13</f>
        <v>-</v>
      </c>
      <c r="J8" s="42" t="str">
        <f>Accueil!$D$13</f>
        <v>-</v>
      </c>
      <c r="K8" s="42" t="str">
        <f>Accueil!$E$13</f>
        <v>-</v>
      </c>
      <c r="L8" s="42" t="str">
        <f>Accueil!$F$13</f>
        <v>LOA 20 Trimestres</v>
      </c>
    </row>
    <row r="9" spans="1:12" s="36" customFormat="1" ht="17.100000000000001" customHeight="1" x14ac:dyDescent="0.25">
      <c r="B9" s="17" t="s">
        <v>3</v>
      </c>
      <c r="C9" s="97">
        <v>90</v>
      </c>
      <c r="D9" s="97"/>
      <c r="E9" s="158" t="str">
        <f>"Matériel n°" &amp;$A$4</f>
        <v>Matériel n°</v>
      </c>
      <c r="F9" s="160"/>
      <c r="G9" s="97"/>
      <c r="H9" s="94"/>
      <c r="I9" s="97"/>
      <c r="J9" s="97"/>
      <c r="K9" s="97"/>
      <c r="L9" s="97"/>
    </row>
    <row r="10" spans="1:12" s="36" customFormat="1" ht="17.100000000000001" customHeight="1" x14ac:dyDescent="0.25">
      <c r="B10" s="37" t="s">
        <v>21</v>
      </c>
      <c r="C10" s="97">
        <v>50</v>
      </c>
      <c r="D10" s="95"/>
      <c r="E10" s="158" t="s">
        <v>33</v>
      </c>
      <c r="F10" s="160"/>
      <c r="G10" s="97"/>
      <c r="H10" s="94"/>
      <c r="I10" s="97"/>
      <c r="J10" s="97"/>
      <c r="K10" s="97"/>
      <c r="L10" s="97"/>
    </row>
    <row r="11" spans="1:12" s="36" customFormat="1" ht="17.100000000000001" customHeight="1" x14ac:dyDescent="0.25">
      <c r="B11" s="37" t="s">
        <v>20</v>
      </c>
      <c r="C11" s="97">
        <v>2048</v>
      </c>
      <c r="D11" s="97"/>
      <c r="E11" s="158" t="s">
        <v>38</v>
      </c>
      <c r="F11" s="160"/>
      <c r="G11" s="97"/>
      <c r="H11" s="94"/>
      <c r="I11" s="97"/>
      <c r="J11" s="97"/>
      <c r="K11" s="97"/>
      <c r="L11" s="97"/>
    </row>
    <row r="12" spans="1:12" s="36" customFormat="1" ht="17.100000000000001" customHeight="1" x14ac:dyDescent="0.25">
      <c r="B12" s="37" t="s">
        <v>75</v>
      </c>
      <c r="C12" s="97">
        <v>500</v>
      </c>
      <c r="D12" s="97"/>
      <c r="E12" s="158" t="s">
        <v>83</v>
      </c>
      <c r="F12" s="160"/>
      <c r="G12" s="97"/>
      <c r="H12" s="94"/>
      <c r="I12" s="97"/>
      <c r="J12" s="97"/>
      <c r="K12" s="97"/>
      <c r="L12" s="97"/>
    </row>
    <row r="13" spans="1:12" s="36" customFormat="1" ht="17.100000000000001" customHeight="1" x14ac:dyDescent="0.25">
      <c r="B13" s="37" t="s">
        <v>4</v>
      </c>
      <c r="C13" s="97">
        <v>100</v>
      </c>
      <c r="D13" s="97"/>
      <c r="E13" s="158" t="s">
        <v>91</v>
      </c>
      <c r="F13" s="160"/>
      <c r="G13" s="97"/>
      <c r="H13" s="94"/>
      <c r="I13" s="97"/>
      <c r="J13" s="97"/>
      <c r="K13" s="97"/>
      <c r="L13" s="97"/>
    </row>
    <row r="14" spans="1:12" s="36" customFormat="1" ht="17.100000000000001" customHeight="1" x14ac:dyDescent="0.25">
      <c r="B14" s="37" t="s">
        <v>5</v>
      </c>
      <c r="C14" s="97">
        <v>1100</v>
      </c>
      <c r="D14" s="97"/>
      <c r="E14" s="158" t="s">
        <v>128</v>
      </c>
      <c r="F14" s="160"/>
      <c r="G14" s="97"/>
      <c r="H14" s="94"/>
      <c r="I14" s="97"/>
      <c r="J14" s="97"/>
      <c r="K14" s="97"/>
      <c r="L14" s="97"/>
    </row>
    <row r="15" spans="1:12" s="36" customFormat="1" ht="17.100000000000001" customHeight="1" x14ac:dyDescent="0.25">
      <c r="E15" s="2"/>
      <c r="F15" s="2"/>
      <c r="G15" s="2"/>
      <c r="H15" s="2"/>
      <c r="I15" s="2"/>
      <c r="J15" s="2"/>
      <c r="K15" s="2"/>
      <c r="L15" s="2"/>
    </row>
    <row r="16" spans="1:12" s="36" customFormat="1" ht="17.100000000000001" customHeight="1" x14ac:dyDescent="0.25">
      <c r="B16" s="16" t="s">
        <v>6</v>
      </c>
      <c r="C16" s="98" t="s">
        <v>12</v>
      </c>
      <c r="D16" s="98" t="s">
        <v>8</v>
      </c>
      <c r="E16" s="189" t="s">
        <v>95</v>
      </c>
      <c r="F16" s="189"/>
      <c r="G16" s="189"/>
      <c r="H16" s="189"/>
      <c r="I16" s="189"/>
      <c r="J16" s="189"/>
      <c r="K16" s="189"/>
      <c r="L16" s="189"/>
    </row>
    <row r="17" spans="1:12" s="36" customFormat="1" ht="17.100000000000001" customHeight="1" x14ac:dyDescent="0.25">
      <c r="B17" s="185" t="s">
        <v>103</v>
      </c>
      <c r="C17" s="187" t="s">
        <v>13</v>
      </c>
      <c r="D17" s="187"/>
      <c r="E17" s="42" t="s">
        <v>34</v>
      </c>
      <c r="F17" s="42" t="s">
        <v>35</v>
      </c>
      <c r="G17" s="42" t="s">
        <v>176</v>
      </c>
      <c r="H17" s="42" t="str">
        <f>Accueil!$B$13</f>
        <v>Achat</v>
      </c>
      <c r="I17" s="42" t="str">
        <f>Accueil!$C$13</f>
        <v>-</v>
      </c>
      <c r="J17" s="42" t="str">
        <f>Accueil!$D$13</f>
        <v>-</v>
      </c>
      <c r="K17" s="42" t="str">
        <f>Accueil!$E$13</f>
        <v>-</v>
      </c>
      <c r="L17" s="42" t="str">
        <f>Accueil!$F$13</f>
        <v>LOA 20 Trimestres</v>
      </c>
    </row>
    <row r="18" spans="1:12" s="36" customFormat="1" ht="17.100000000000001" customHeight="1" x14ac:dyDescent="0.25">
      <c r="B18" s="186"/>
      <c r="C18" s="188"/>
      <c r="D18" s="188"/>
      <c r="E18" s="94" t="str">
        <f>"Matériel n°" &amp;$A$4</f>
        <v>Matériel n°</v>
      </c>
      <c r="F18" s="97">
        <f>C6</f>
        <v>0</v>
      </c>
      <c r="G18" s="97"/>
      <c r="H18" s="97"/>
      <c r="I18" s="97"/>
      <c r="J18" s="97"/>
      <c r="K18" s="97"/>
      <c r="L18" s="97"/>
    </row>
    <row r="19" spans="1:12" s="36" customFormat="1" ht="17.100000000000001" customHeight="1" x14ac:dyDescent="0.25">
      <c r="B19" s="185" t="s">
        <v>158</v>
      </c>
      <c r="C19" s="187" t="s">
        <v>13</v>
      </c>
      <c r="D19" s="187"/>
      <c r="E19" s="94" t="s">
        <v>33</v>
      </c>
      <c r="F19" s="97"/>
      <c r="G19" s="97"/>
      <c r="H19" s="97"/>
      <c r="I19" s="97"/>
      <c r="J19" s="97"/>
      <c r="K19" s="97"/>
      <c r="L19" s="97"/>
    </row>
    <row r="20" spans="1:12" s="36" customFormat="1" ht="17.100000000000001" customHeight="1" x14ac:dyDescent="0.25">
      <c r="B20" s="186"/>
      <c r="C20" s="188"/>
      <c r="D20" s="188"/>
      <c r="E20" s="94" t="s">
        <v>38</v>
      </c>
      <c r="F20" s="97"/>
      <c r="G20" s="97"/>
      <c r="H20" s="97"/>
      <c r="I20" s="97"/>
      <c r="J20" s="97"/>
      <c r="K20" s="97"/>
      <c r="L20" s="97"/>
    </row>
    <row r="21" spans="1:12" s="36" customFormat="1" ht="17.100000000000001" customHeight="1" x14ac:dyDescent="0.25">
      <c r="E21" s="94" t="s">
        <v>83</v>
      </c>
      <c r="F21" s="97"/>
      <c r="G21" s="97"/>
      <c r="H21" s="97"/>
      <c r="I21" s="97"/>
      <c r="J21" s="97"/>
      <c r="K21" s="97"/>
      <c r="L21" s="97"/>
    </row>
    <row r="22" spans="1:12" s="36" customFormat="1" ht="17.100000000000001" customHeight="1" x14ac:dyDescent="0.25">
      <c r="B22" s="16" t="s">
        <v>10</v>
      </c>
      <c r="C22" s="98" t="s">
        <v>7</v>
      </c>
      <c r="D22" s="98" t="s">
        <v>8</v>
      </c>
      <c r="E22" s="94" t="s">
        <v>91</v>
      </c>
      <c r="F22" s="97"/>
      <c r="G22" s="97"/>
      <c r="H22" s="97"/>
      <c r="I22" s="97"/>
      <c r="J22" s="97"/>
      <c r="K22" s="97"/>
      <c r="L22" s="97"/>
    </row>
    <row r="23" spans="1:12" s="36" customFormat="1" ht="17.100000000000001" customHeight="1" x14ac:dyDescent="0.25">
      <c r="A23" s="174" t="s">
        <v>14</v>
      </c>
      <c r="B23" s="37" t="s">
        <v>75</v>
      </c>
      <c r="C23" s="97">
        <v>500</v>
      </c>
      <c r="D23" s="97"/>
      <c r="E23" s="94" t="s">
        <v>128</v>
      </c>
      <c r="F23" s="97"/>
      <c r="G23" s="97"/>
      <c r="H23" s="97"/>
      <c r="I23" s="97"/>
      <c r="J23" s="97"/>
      <c r="K23" s="97"/>
      <c r="L23" s="97"/>
    </row>
    <row r="24" spans="1:12" s="36" customFormat="1" ht="17.100000000000001" customHeight="1" x14ac:dyDescent="0.25">
      <c r="A24" s="175"/>
      <c r="B24" s="39" t="s">
        <v>15</v>
      </c>
      <c r="C24" s="97">
        <v>1000</v>
      </c>
      <c r="D24" s="97"/>
      <c r="E24" s="190" t="s">
        <v>37</v>
      </c>
      <c r="F24" s="192"/>
      <c r="G24" s="96"/>
      <c r="H24" s="40"/>
      <c r="I24" s="40"/>
      <c r="J24" s="40"/>
      <c r="K24" s="40"/>
      <c r="L24" s="40"/>
    </row>
    <row r="25" spans="1:12" s="36" customFormat="1" ht="17.100000000000001" customHeight="1" x14ac:dyDescent="0.25">
      <c r="A25" s="174" t="s">
        <v>16</v>
      </c>
      <c r="B25" s="37" t="s">
        <v>86</v>
      </c>
      <c r="C25" s="97">
        <v>1500</v>
      </c>
      <c r="D25" s="97"/>
      <c r="E25" s="190" t="str">
        <f>IF(Accueil!$B$12="Oui","SOMME DES LOYERS LOA 4 T","-")</f>
        <v>SOMME DES LOYERS LOA 4 T</v>
      </c>
      <c r="F25" s="192"/>
      <c r="G25" s="43"/>
      <c r="H25" s="97"/>
      <c r="I25" s="40"/>
      <c r="J25" s="40"/>
      <c r="K25" s="40"/>
      <c r="L25" s="40"/>
    </row>
    <row r="26" spans="1:12" s="36" customFormat="1" ht="17.100000000000001" customHeight="1" x14ac:dyDescent="0.25">
      <c r="A26" s="175"/>
      <c r="B26" s="39" t="s">
        <v>87</v>
      </c>
      <c r="C26" s="97">
        <v>1500</v>
      </c>
      <c r="D26" s="37"/>
      <c r="E26" s="190" t="str">
        <f>IF(Accueil!$C$12="Oui","SOMME DES LOYERS LOA 8 T","-")</f>
        <v>-</v>
      </c>
      <c r="F26" s="192"/>
      <c r="G26" s="43"/>
      <c r="H26" s="40"/>
      <c r="I26" s="97"/>
      <c r="J26" s="40"/>
      <c r="K26" s="40"/>
      <c r="L26" s="40"/>
    </row>
    <row r="27" spans="1:12" s="36" customFormat="1" ht="17.100000000000001" customHeight="1" x14ac:dyDescent="0.25">
      <c r="A27" s="16" t="s">
        <v>81</v>
      </c>
      <c r="B27" s="37" t="s">
        <v>26</v>
      </c>
      <c r="C27" s="97" t="s">
        <v>13</v>
      </c>
      <c r="D27" s="97"/>
      <c r="E27" s="190" t="str">
        <f>IF(Accueil!$D$12="Oui","SOMME DES LOYERS LOA 12 T","-")</f>
        <v>-</v>
      </c>
      <c r="F27" s="192"/>
      <c r="G27" s="43"/>
      <c r="H27" s="40"/>
      <c r="I27" s="40"/>
      <c r="J27" s="97"/>
      <c r="K27" s="40"/>
      <c r="L27" s="40"/>
    </row>
    <row r="28" spans="1:12" s="36" customFormat="1" ht="17.100000000000001" customHeight="1" x14ac:dyDescent="0.25">
      <c r="A28" s="16" t="s">
        <v>88</v>
      </c>
      <c r="B28" s="37" t="s">
        <v>80</v>
      </c>
      <c r="C28" s="97" t="s">
        <v>13</v>
      </c>
      <c r="D28" s="97"/>
      <c r="E28" s="190" t="str">
        <f>IF(Accueil!$E$12="Oui","SOMME DES LOYERS LOA 16 T","-")</f>
        <v>-</v>
      </c>
      <c r="F28" s="192"/>
      <c r="G28" s="43"/>
      <c r="H28" s="40"/>
      <c r="I28" s="40"/>
      <c r="J28" s="40"/>
      <c r="K28" s="41"/>
      <c r="L28" s="40"/>
    </row>
    <row r="29" spans="1:12" s="36" customFormat="1" ht="17.100000000000001" customHeight="1" x14ac:dyDescent="0.25">
      <c r="A29" s="16" t="s">
        <v>127</v>
      </c>
      <c r="B29" s="37" t="s">
        <v>92</v>
      </c>
      <c r="C29" s="97" t="s">
        <v>89</v>
      </c>
      <c r="D29" s="97"/>
      <c r="E29" s="190" t="str">
        <f>IF(Accueil!$F$12="Oui","SOMME DES LOYERS LOA 20 T","-")</f>
        <v>SOMME DES LOYERS LOA 20 T</v>
      </c>
      <c r="F29" s="192"/>
      <c r="G29" s="43"/>
      <c r="H29" s="40"/>
      <c r="I29" s="40"/>
      <c r="J29" s="40"/>
      <c r="K29" s="40"/>
      <c r="L29" s="94"/>
    </row>
    <row r="30" spans="1:12" s="36" customFormat="1" ht="17.100000000000001" customHeight="1" x14ac:dyDescent="0.25">
      <c r="A30" s="32"/>
      <c r="B30" s="33"/>
      <c r="C30" s="33"/>
      <c r="D30" s="33"/>
    </row>
    <row r="31" spans="1:12" s="36" customFormat="1" ht="17.100000000000001" customHeight="1" x14ac:dyDescent="0.25">
      <c r="A31" s="32"/>
      <c r="B31" s="176" t="s">
        <v>90</v>
      </c>
      <c r="C31" s="177"/>
      <c r="D31" s="178"/>
    </row>
    <row r="32" spans="1:12" s="36" customFormat="1" ht="17.100000000000001" customHeight="1" x14ac:dyDescent="0.25">
      <c r="A32" s="32"/>
      <c r="B32" s="182"/>
      <c r="C32" s="183"/>
      <c r="D32" s="184"/>
    </row>
  </sheetData>
  <mergeCells count="32">
    <mergeCell ref="E27:F27"/>
    <mergeCell ref="E28:F28"/>
    <mergeCell ref="E29:F29"/>
    <mergeCell ref="B31:D32"/>
    <mergeCell ref="B19:B20"/>
    <mergeCell ref="C19:C20"/>
    <mergeCell ref="D19:D20"/>
    <mergeCell ref="A23:A24"/>
    <mergeCell ref="E24:F24"/>
    <mergeCell ref="A25:A26"/>
    <mergeCell ref="E25:F25"/>
    <mergeCell ref="E26:F26"/>
    <mergeCell ref="E12:F12"/>
    <mergeCell ref="E13:F13"/>
    <mergeCell ref="E14:F14"/>
    <mergeCell ref="E16:L16"/>
    <mergeCell ref="B17:B18"/>
    <mergeCell ref="C17:C18"/>
    <mergeCell ref="D17:D18"/>
    <mergeCell ref="E11:F11"/>
    <mergeCell ref="B1:D1"/>
    <mergeCell ref="E1:L1"/>
    <mergeCell ref="B2:D2"/>
    <mergeCell ref="E2:L2"/>
    <mergeCell ref="G4:L4"/>
    <mergeCell ref="C5:D5"/>
    <mergeCell ref="F5:L5"/>
    <mergeCell ref="C6:D6"/>
    <mergeCell ref="E7:L7"/>
    <mergeCell ref="E8:F8"/>
    <mergeCell ref="E9:F9"/>
    <mergeCell ref="E10:F10"/>
  </mergeCells>
  <pageMargins left="0.43307086614173229" right="0.23622047244094488" top="0.39370078740157483" bottom="0.3937007874015748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L33"/>
  <sheetViews>
    <sheetView view="pageLayout" zoomScaleNormal="100" workbookViewId="0">
      <selection activeCell="G17" sqref="G1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8" customWidth="1"/>
  </cols>
  <sheetData>
    <row r="1" spans="1:12" s="36" customFormat="1"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1:12" s="36" customFormat="1" ht="17.100000000000001" customHeight="1" x14ac:dyDescent="0.25">
      <c r="B2" s="163" t="s">
        <v>25</v>
      </c>
      <c r="C2" s="163"/>
      <c r="D2" s="163"/>
      <c r="E2" s="163" t="s">
        <v>29</v>
      </c>
      <c r="F2" s="163"/>
      <c r="G2" s="163"/>
      <c r="H2" s="163"/>
      <c r="I2" s="163"/>
      <c r="J2" s="163"/>
      <c r="K2" s="163"/>
      <c r="L2" s="163"/>
    </row>
    <row r="3" spans="1:12" s="36" customFormat="1" ht="17.100000000000001" customHeight="1" thickBot="1" x14ac:dyDescent="0.3"/>
    <row r="4" spans="1:12" s="36" customFormat="1" ht="17.100000000000001" customHeight="1" thickBot="1" x14ac:dyDescent="0.3">
      <c r="A4" s="35"/>
      <c r="B4" s="4" t="str">
        <f>"MATERIEL N°" &amp;$A$4</f>
        <v>MATERIEL N°</v>
      </c>
      <c r="C4" s="37" t="s">
        <v>11</v>
      </c>
      <c r="D4" s="37"/>
      <c r="E4" s="45" t="str">
        <f>"MATERIEL N°" &amp;$A$4</f>
        <v>MATERIEL N°</v>
      </c>
      <c r="F4" s="37" t="s">
        <v>11</v>
      </c>
      <c r="G4" s="193"/>
      <c r="H4" s="194"/>
      <c r="I4" s="194"/>
      <c r="J4" s="194"/>
      <c r="K4" s="194"/>
      <c r="L4" s="195"/>
    </row>
    <row r="5" spans="1:12" s="36" customFormat="1" ht="17.100000000000001" customHeight="1" x14ac:dyDescent="0.25">
      <c r="B5" s="37" t="s">
        <v>0</v>
      </c>
      <c r="C5" s="161" t="s">
        <v>175</v>
      </c>
      <c r="D5" s="161"/>
      <c r="E5" s="44" t="s">
        <v>0</v>
      </c>
      <c r="F5" s="164" t="str">
        <f>C5</f>
        <v>PRESSE PRODUCTION A3 COULEUR 90ppm</v>
      </c>
      <c r="G5" s="165"/>
      <c r="H5" s="165"/>
      <c r="I5" s="165"/>
      <c r="J5" s="165"/>
      <c r="K5" s="165"/>
      <c r="L5" s="165"/>
    </row>
    <row r="6" spans="1:12" s="36" customFormat="1" ht="17.100000000000001" customHeight="1" x14ac:dyDescent="0.25">
      <c r="B6" s="37" t="s">
        <v>1</v>
      </c>
      <c r="C6" s="172"/>
      <c r="D6" s="173"/>
      <c r="E6" s="38"/>
      <c r="F6" s="38"/>
      <c r="G6" s="38"/>
    </row>
    <row r="7" spans="1:12" s="36" customFormat="1" ht="17.100000000000001" customHeight="1" x14ac:dyDescent="0.25">
      <c r="E7" s="190" t="s">
        <v>94</v>
      </c>
      <c r="F7" s="191"/>
      <c r="G7" s="191"/>
      <c r="H7" s="191"/>
      <c r="I7" s="191"/>
      <c r="J7" s="191"/>
      <c r="K7" s="191"/>
      <c r="L7" s="192"/>
    </row>
    <row r="8" spans="1:12" s="36" customFormat="1" ht="17.100000000000001" customHeight="1" x14ac:dyDescent="0.25">
      <c r="B8" s="16" t="s">
        <v>9</v>
      </c>
      <c r="C8" s="98" t="s">
        <v>7</v>
      </c>
      <c r="D8" s="98" t="s">
        <v>8</v>
      </c>
      <c r="E8" s="196" t="s">
        <v>32</v>
      </c>
      <c r="F8" s="197"/>
      <c r="G8" s="42" t="s">
        <v>176</v>
      </c>
      <c r="H8" s="42" t="str">
        <f>Accueil!$B$13</f>
        <v>Achat</v>
      </c>
      <c r="I8" s="42" t="str">
        <f>Accueil!$C$13</f>
        <v>-</v>
      </c>
      <c r="J8" s="42" t="str">
        <f>Accueil!$D$13</f>
        <v>-</v>
      </c>
      <c r="K8" s="42" t="str">
        <f>Accueil!$E$13</f>
        <v>-</v>
      </c>
      <c r="L8" s="42" t="str">
        <f>Accueil!$F$13</f>
        <v>LOA 20 Trimestres</v>
      </c>
    </row>
    <row r="9" spans="1:12" s="36" customFormat="1" ht="17.100000000000001" customHeight="1" x14ac:dyDescent="0.25">
      <c r="B9" s="17" t="s">
        <v>3</v>
      </c>
      <c r="C9" s="97">
        <v>90</v>
      </c>
      <c r="D9" s="97"/>
      <c r="E9" s="158" t="str">
        <f>"Matériel n°" &amp;$A$4</f>
        <v>Matériel n°</v>
      </c>
      <c r="F9" s="160"/>
      <c r="G9" s="97"/>
      <c r="H9" s="94"/>
      <c r="I9" s="97"/>
      <c r="J9" s="97"/>
      <c r="K9" s="97"/>
      <c r="L9" s="97"/>
    </row>
    <row r="10" spans="1:12" s="36" customFormat="1" ht="17.100000000000001" customHeight="1" x14ac:dyDescent="0.25">
      <c r="B10" s="37" t="s">
        <v>18</v>
      </c>
      <c r="C10" s="97">
        <v>90</v>
      </c>
      <c r="D10" s="97"/>
      <c r="E10" s="158" t="s">
        <v>33</v>
      </c>
      <c r="F10" s="160"/>
      <c r="G10" s="97"/>
      <c r="H10" s="94"/>
      <c r="I10" s="97"/>
      <c r="J10" s="97"/>
      <c r="K10" s="97"/>
      <c r="L10" s="97"/>
    </row>
    <row r="11" spans="1:12" s="36" customFormat="1" ht="17.100000000000001" customHeight="1" x14ac:dyDescent="0.25">
      <c r="B11" s="37" t="s">
        <v>21</v>
      </c>
      <c r="C11" s="97">
        <v>50</v>
      </c>
      <c r="D11" s="97"/>
      <c r="E11" s="158" t="s">
        <v>38</v>
      </c>
      <c r="F11" s="160"/>
      <c r="G11" s="97"/>
      <c r="H11" s="94"/>
      <c r="I11" s="97"/>
      <c r="J11" s="97"/>
      <c r="K11" s="97"/>
      <c r="L11" s="97"/>
    </row>
    <row r="12" spans="1:12" s="36" customFormat="1" ht="17.100000000000001" customHeight="1" x14ac:dyDescent="0.25">
      <c r="B12" s="37" t="s">
        <v>20</v>
      </c>
      <c r="C12" s="97">
        <v>2048</v>
      </c>
      <c r="D12" s="97"/>
      <c r="E12" s="158" t="s">
        <v>83</v>
      </c>
      <c r="F12" s="160"/>
      <c r="G12" s="97"/>
      <c r="H12" s="94"/>
      <c r="I12" s="97"/>
      <c r="J12" s="97"/>
      <c r="K12" s="97"/>
      <c r="L12" s="97"/>
    </row>
    <row r="13" spans="1:12" s="36" customFormat="1" ht="17.100000000000001" customHeight="1" x14ac:dyDescent="0.25">
      <c r="B13" s="37" t="s">
        <v>75</v>
      </c>
      <c r="C13" s="97">
        <v>500</v>
      </c>
      <c r="D13" s="97"/>
      <c r="E13" s="158" t="s">
        <v>91</v>
      </c>
      <c r="F13" s="160"/>
      <c r="G13" s="97"/>
      <c r="H13" s="94"/>
      <c r="I13" s="97"/>
      <c r="J13" s="97"/>
      <c r="K13" s="97"/>
      <c r="L13" s="97"/>
    </row>
    <row r="14" spans="1:12" s="36" customFormat="1" ht="17.100000000000001" customHeight="1" x14ac:dyDescent="0.25">
      <c r="B14" s="37" t="s">
        <v>4</v>
      </c>
      <c r="C14" s="97">
        <v>100</v>
      </c>
      <c r="D14" s="97"/>
      <c r="E14" s="158" t="s">
        <v>128</v>
      </c>
      <c r="F14" s="160"/>
      <c r="G14" s="97"/>
      <c r="H14" s="94"/>
      <c r="I14" s="97"/>
      <c r="J14" s="97"/>
      <c r="K14" s="97"/>
      <c r="L14" s="97"/>
    </row>
    <row r="15" spans="1:12" s="36" customFormat="1" ht="17.100000000000001" customHeight="1" x14ac:dyDescent="0.25">
      <c r="B15" s="37" t="s">
        <v>5</v>
      </c>
      <c r="C15" s="97">
        <v>1100</v>
      </c>
      <c r="D15" s="97"/>
      <c r="E15" s="2"/>
      <c r="F15" s="2"/>
      <c r="G15" s="2"/>
      <c r="H15" s="2"/>
      <c r="I15" s="2"/>
      <c r="J15" s="2"/>
      <c r="K15" s="2"/>
      <c r="L15" s="2"/>
    </row>
    <row r="16" spans="1:12" s="36" customFormat="1" ht="17.100000000000001" customHeight="1" x14ac:dyDescent="0.25">
      <c r="E16" s="189" t="s">
        <v>95</v>
      </c>
      <c r="F16" s="189"/>
      <c r="G16" s="189"/>
      <c r="H16" s="189"/>
      <c r="I16" s="189"/>
      <c r="J16" s="189"/>
      <c r="K16" s="189"/>
      <c r="L16" s="189"/>
    </row>
    <row r="17" spans="1:12" s="36" customFormat="1" ht="17.100000000000001" customHeight="1" x14ac:dyDescent="0.25">
      <c r="B17" s="16" t="s">
        <v>6</v>
      </c>
      <c r="C17" s="98" t="s">
        <v>12</v>
      </c>
      <c r="D17" s="98" t="s">
        <v>8</v>
      </c>
      <c r="E17" s="42" t="s">
        <v>34</v>
      </c>
      <c r="F17" s="42" t="s">
        <v>35</v>
      </c>
      <c r="G17" s="42" t="s">
        <v>176</v>
      </c>
      <c r="H17" s="42" t="str">
        <f>Accueil!$B$13</f>
        <v>Achat</v>
      </c>
      <c r="I17" s="42" t="str">
        <f>Accueil!$C$13</f>
        <v>-</v>
      </c>
      <c r="J17" s="42" t="str">
        <f>Accueil!$D$13</f>
        <v>-</v>
      </c>
      <c r="K17" s="42" t="str">
        <f>Accueil!$E$13</f>
        <v>-</v>
      </c>
      <c r="L17" s="42" t="str">
        <f>Accueil!$F$13</f>
        <v>LOA 20 Trimestres</v>
      </c>
    </row>
    <row r="18" spans="1:12" s="36" customFormat="1" ht="17.100000000000001" customHeight="1" x14ac:dyDescent="0.25">
      <c r="B18" s="185" t="s">
        <v>103</v>
      </c>
      <c r="C18" s="187" t="s">
        <v>13</v>
      </c>
      <c r="D18" s="187"/>
      <c r="E18" s="94" t="str">
        <f>"Matériel n°" &amp;$A$4</f>
        <v>Matériel n°</v>
      </c>
      <c r="F18" s="97">
        <f>C6</f>
        <v>0</v>
      </c>
      <c r="G18" s="97"/>
      <c r="H18" s="97"/>
      <c r="I18" s="97"/>
      <c r="J18" s="97"/>
      <c r="K18" s="97"/>
      <c r="L18" s="97"/>
    </row>
    <row r="19" spans="1:12" s="36" customFormat="1" ht="17.100000000000001" customHeight="1" x14ac:dyDescent="0.25">
      <c r="B19" s="186"/>
      <c r="C19" s="188"/>
      <c r="D19" s="188"/>
      <c r="E19" s="94" t="s">
        <v>33</v>
      </c>
      <c r="F19" s="97"/>
      <c r="G19" s="97"/>
      <c r="H19" s="97"/>
      <c r="I19" s="97"/>
      <c r="J19" s="97"/>
      <c r="K19" s="97"/>
      <c r="L19" s="97"/>
    </row>
    <row r="20" spans="1:12" s="36" customFormat="1" ht="17.100000000000001" customHeight="1" x14ac:dyDescent="0.25">
      <c r="B20" s="185" t="s">
        <v>158</v>
      </c>
      <c r="C20" s="187" t="s">
        <v>13</v>
      </c>
      <c r="D20" s="187"/>
      <c r="E20" s="94" t="s">
        <v>38</v>
      </c>
      <c r="F20" s="97"/>
      <c r="G20" s="97"/>
      <c r="H20" s="97"/>
      <c r="I20" s="97"/>
      <c r="J20" s="97"/>
      <c r="K20" s="97"/>
      <c r="L20" s="97"/>
    </row>
    <row r="21" spans="1:12" s="36" customFormat="1" ht="17.100000000000001" customHeight="1" x14ac:dyDescent="0.25">
      <c r="B21" s="186"/>
      <c r="C21" s="188"/>
      <c r="D21" s="188"/>
      <c r="E21" s="94" t="s">
        <v>83</v>
      </c>
      <c r="F21" s="97"/>
      <c r="G21" s="97"/>
      <c r="H21" s="97"/>
      <c r="I21" s="97"/>
      <c r="J21" s="97"/>
      <c r="K21" s="97"/>
      <c r="L21" s="97"/>
    </row>
    <row r="22" spans="1:12" s="36" customFormat="1" ht="17.100000000000001" customHeight="1" x14ac:dyDescent="0.25">
      <c r="E22" s="94" t="s">
        <v>91</v>
      </c>
      <c r="F22" s="97"/>
      <c r="G22" s="97"/>
      <c r="H22" s="97"/>
      <c r="I22" s="97"/>
      <c r="J22" s="97"/>
      <c r="K22" s="97"/>
      <c r="L22" s="97"/>
    </row>
    <row r="23" spans="1:12" s="36" customFormat="1" ht="17.100000000000001" customHeight="1" x14ac:dyDescent="0.25">
      <c r="B23" s="16" t="s">
        <v>10</v>
      </c>
      <c r="C23" s="98" t="s">
        <v>7</v>
      </c>
      <c r="D23" s="98" t="s">
        <v>8</v>
      </c>
      <c r="E23" s="94" t="s">
        <v>128</v>
      </c>
      <c r="F23" s="97"/>
      <c r="G23" s="97"/>
      <c r="H23" s="97"/>
      <c r="I23" s="97"/>
      <c r="J23" s="97"/>
      <c r="K23" s="97"/>
      <c r="L23" s="97"/>
    </row>
    <row r="24" spans="1:12" s="36" customFormat="1" ht="17.100000000000001" customHeight="1" x14ac:dyDescent="0.25">
      <c r="A24" s="174" t="s">
        <v>14</v>
      </c>
      <c r="B24" s="37" t="s">
        <v>75</v>
      </c>
      <c r="C24" s="97">
        <v>500</v>
      </c>
      <c r="D24" s="97"/>
      <c r="E24" s="190" t="s">
        <v>37</v>
      </c>
      <c r="F24" s="192"/>
      <c r="G24" s="96"/>
      <c r="H24" s="40"/>
      <c r="I24" s="40"/>
      <c r="J24" s="40"/>
      <c r="K24" s="40"/>
      <c r="L24" s="40"/>
    </row>
    <row r="25" spans="1:12" s="36" customFormat="1" ht="17.100000000000001" customHeight="1" x14ac:dyDescent="0.25">
      <c r="A25" s="175"/>
      <c r="B25" s="39" t="s">
        <v>15</v>
      </c>
      <c r="C25" s="97">
        <v>1000</v>
      </c>
      <c r="D25" s="97"/>
      <c r="E25" s="190" t="str">
        <f>IF(Accueil!$B$12="Oui","SOMME DES LOYERS LOA 4 T","-")</f>
        <v>SOMME DES LOYERS LOA 4 T</v>
      </c>
      <c r="F25" s="192"/>
      <c r="G25" s="43"/>
      <c r="H25" s="97"/>
      <c r="I25" s="40"/>
      <c r="J25" s="40"/>
      <c r="K25" s="40"/>
      <c r="L25" s="40"/>
    </row>
    <row r="26" spans="1:12" x14ac:dyDescent="0.25">
      <c r="A26" s="174" t="s">
        <v>16</v>
      </c>
      <c r="B26" s="37" t="s">
        <v>86</v>
      </c>
      <c r="C26" s="97">
        <v>1500</v>
      </c>
      <c r="D26" s="97"/>
      <c r="E26" s="190" t="str">
        <f>IF(Accueil!$C$12="Oui","SOMME DES LOYERS LOA 8 T","-")</f>
        <v>-</v>
      </c>
      <c r="F26" s="192"/>
      <c r="G26" s="43"/>
      <c r="H26" s="40"/>
      <c r="I26" s="97"/>
      <c r="J26" s="40"/>
      <c r="K26" s="40"/>
      <c r="L26" s="40"/>
    </row>
    <row r="27" spans="1:12" x14ac:dyDescent="0.25">
      <c r="A27" s="175"/>
      <c r="B27" s="39" t="s">
        <v>87</v>
      </c>
      <c r="C27" s="97">
        <v>1500</v>
      </c>
      <c r="D27" s="37"/>
      <c r="E27" s="190" t="str">
        <f>IF(Accueil!$D$12="Oui","SOMME DES LOYERS LOA 12 T","-")</f>
        <v>-</v>
      </c>
      <c r="F27" s="192"/>
      <c r="G27" s="43"/>
      <c r="H27" s="40"/>
      <c r="I27" s="40"/>
      <c r="J27" s="97"/>
      <c r="K27" s="40"/>
      <c r="L27" s="40"/>
    </row>
    <row r="28" spans="1:12" x14ac:dyDescent="0.25">
      <c r="A28" s="16" t="s">
        <v>81</v>
      </c>
      <c r="B28" s="37" t="s">
        <v>26</v>
      </c>
      <c r="C28" s="97" t="s">
        <v>13</v>
      </c>
      <c r="D28" s="97"/>
      <c r="E28" s="190" t="str">
        <f>IF(Accueil!$E$12="Oui","SOMME DES LOYERS LOA 16 T","-")</f>
        <v>-</v>
      </c>
      <c r="F28" s="192"/>
      <c r="G28" s="43"/>
      <c r="H28" s="40"/>
      <c r="I28" s="40"/>
      <c r="J28" s="40"/>
      <c r="K28" s="41"/>
      <c r="L28" s="40"/>
    </row>
    <row r="29" spans="1:12" x14ac:dyDescent="0.25">
      <c r="A29" s="16" t="s">
        <v>88</v>
      </c>
      <c r="B29" s="37" t="s">
        <v>80</v>
      </c>
      <c r="C29" s="97" t="s">
        <v>13</v>
      </c>
      <c r="D29" s="97"/>
      <c r="E29" s="190" t="str">
        <f>IF(Accueil!$F$12="Oui","SOMME DES LOYERS LOA 20 T","-")</f>
        <v>SOMME DES LOYERS LOA 20 T</v>
      </c>
      <c r="F29" s="192"/>
      <c r="G29" s="43"/>
      <c r="H29" s="40"/>
      <c r="I29" s="40"/>
      <c r="J29" s="40"/>
      <c r="K29" s="40"/>
      <c r="L29" s="94"/>
    </row>
    <row r="30" spans="1:12" x14ac:dyDescent="0.25">
      <c r="A30" s="16" t="s">
        <v>127</v>
      </c>
      <c r="B30" s="37" t="s">
        <v>92</v>
      </c>
      <c r="C30" s="97" t="s">
        <v>89</v>
      </c>
      <c r="D30" s="97"/>
      <c r="E30" s="36"/>
      <c r="F30" s="36"/>
      <c r="G30" s="36"/>
      <c r="H30" s="36"/>
      <c r="I30" s="36"/>
      <c r="J30" s="36"/>
      <c r="K30" s="36"/>
      <c r="L30" s="36"/>
    </row>
    <row r="31" spans="1:12" x14ac:dyDescent="0.25">
      <c r="A31" s="32"/>
      <c r="B31" s="33"/>
      <c r="C31" s="33"/>
      <c r="D31" s="33"/>
      <c r="E31" s="36"/>
      <c r="F31" s="36"/>
      <c r="G31" s="36"/>
      <c r="H31" s="36"/>
      <c r="I31" s="36"/>
      <c r="J31" s="36"/>
      <c r="K31" s="36"/>
      <c r="L31" s="36"/>
    </row>
    <row r="32" spans="1:12" x14ac:dyDescent="0.25">
      <c r="A32" s="32"/>
      <c r="B32" s="176" t="s">
        <v>90</v>
      </c>
      <c r="C32" s="177"/>
      <c r="D32" s="178"/>
      <c r="E32" s="36"/>
      <c r="F32" s="36"/>
      <c r="G32" s="36"/>
      <c r="H32" s="36"/>
      <c r="I32" s="36"/>
      <c r="J32" s="36"/>
      <c r="K32" s="36"/>
      <c r="L32" s="36"/>
    </row>
    <row r="33" spans="1:4" x14ac:dyDescent="0.25">
      <c r="A33" s="32"/>
      <c r="B33" s="182"/>
      <c r="C33" s="183"/>
      <c r="D33" s="184"/>
    </row>
  </sheetData>
  <mergeCells count="32">
    <mergeCell ref="E26:F26"/>
    <mergeCell ref="E27:F27"/>
    <mergeCell ref="E28:F28"/>
    <mergeCell ref="E29:F29"/>
    <mergeCell ref="B32:D33"/>
    <mergeCell ref="B20:B21"/>
    <mergeCell ref="C20:C21"/>
    <mergeCell ref="D20:D21"/>
    <mergeCell ref="A24:A25"/>
    <mergeCell ref="A26:A27"/>
    <mergeCell ref="E24:F24"/>
    <mergeCell ref="E25:F25"/>
    <mergeCell ref="E12:F12"/>
    <mergeCell ref="E13:F13"/>
    <mergeCell ref="E14:F14"/>
    <mergeCell ref="E16:L16"/>
    <mergeCell ref="B18:B19"/>
    <mergeCell ref="C18:C19"/>
    <mergeCell ref="D18:D19"/>
    <mergeCell ref="C6:D6"/>
    <mergeCell ref="E7:L7"/>
    <mergeCell ref="E8:F8"/>
    <mergeCell ref="E9:F9"/>
    <mergeCell ref="E10:F10"/>
    <mergeCell ref="E11:F11"/>
    <mergeCell ref="C5:D5"/>
    <mergeCell ref="F5:L5"/>
    <mergeCell ref="B1:D1"/>
    <mergeCell ref="E1:L1"/>
    <mergeCell ref="B2:D2"/>
    <mergeCell ref="E2:L2"/>
    <mergeCell ref="G4:L4"/>
  </mergeCells>
  <pageMargins left="0.43307086614173229" right="0.23622047244094488" top="0.39370078740157483" bottom="0.3937007874015748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Layout" zoomScaleNormal="100" workbookViewId="0">
      <selection activeCell="B18" sqref="B18:F26"/>
    </sheetView>
  </sheetViews>
  <sheetFormatPr baseColWidth="10" defaultColWidth="11.42578125" defaultRowHeight="15" x14ac:dyDescent="0.25"/>
  <cols>
    <col min="1" max="1" width="4.140625" bestFit="1" customWidth="1"/>
    <col min="2" max="2" width="40.42578125" customWidth="1"/>
    <col min="3" max="3" width="14.85546875" bestFit="1" customWidth="1"/>
    <col min="4" max="5" width="10" customWidth="1"/>
    <col min="6" max="6" width="57.28515625" customWidth="1"/>
  </cols>
  <sheetData>
    <row r="1" spans="2:6" s="36" customFormat="1" ht="17.100000000000001" customHeight="1" x14ac:dyDescent="0.25">
      <c r="B1" s="162" t="str">
        <f>Accueil!A7</f>
        <v>AO/EURE ACTIVITES ET SERVICES INTER-ENTREPRISES</v>
      </c>
      <c r="C1" s="162"/>
      <c r="D1" s="162"/>
      <c r="E1" s="162"/>
      <c r="F1" s="162"/>
    </row>
    <row r="2" spans="2:6" s="36" customFormat="1" ht="17.100000000000001" customHeight="1" x14ac:dyDescent="0.25">
      <c r="B2" s="163" t="s">
        <v>25</v>
      </c>
      <c r="C2" s="163"/>
      <c r="D2" s="163"/>
      <c r="E2" s="163"/>
      <c r="F2" s="163"/>
    </row>
    <row r="3" spans="2:6" s="36" customFormat="1" ht="17.100000000000001" customHeight="1" x14ac:dyDescent="0.25"/>
    <row r="4" spans="2:6" s="36" customFormat="1" ht="17.100000000000001" customHeight="1" x14ac:dyDescent="0.25">
      <c r="B4" s="221" t="s">
        <v>196</v>
      </c>
      <c r="C4" s="221"/>
      <c r="D4" s="222"/>
      <c r="E4" s="222"/>
      <c r="F4" s="222"/>
    </row>
    <row r="5" spans="2:6" s="36" customFormat="1" ht="17.100000000000001" customHeight="1" x14ac:dyDescent="0.25">
      <c r="B5" s="22"/>
      <c r="C5" s="19"/>
      <c r="D5" s="19"/>
      <c r="E5" s="19"/>
      <c r="F5" s="20"/>
    </row>
    <row r="6" spans="2:6" s="36" customFormat="1" ht="17.100000000000001" customHeight="1" x14ac:dyDescent="0.25">
      <c r="B6" s="219" t="s">
        <v>55</v>
      </c>
      <c r="C6" s="219"/>
      <c r="D6" s="108" t="s">
        <v>187</v>
      </c>
      <c r="E6" s="108" t="s">
        <v>188</v>
      </c>
      <c r="F6" s="24" t="s">
        <v>40</v>
      </c>
    </row>
    <row r="7" spans="2:6" s="36" customFormat="1" ht="20.25" customHeight="1" x14ac:dyDescent="0.25">
      <c r="B7" s="220" t="s">
        <v>215</v>
      </c>
      <c r="C7" s="220"/>
      <c r="D7" s="114"/>
      <c r="E7" s="114"/>
      <c r="F7" s="21"/>
    </row>
    <row r="8" spans="2:6" s="112" customFormat="1" ht="45" customHeight="1" x14ac:dyDescent="0.25">
      <c r="B8" s="220" t="s">
        <v>189</v>
      </c>
      <c r="C8" s="220"/>
      <c r="D8" s="114"/>
      <c r="E8" s="114"/>
      <c r="F8" s="111"/>
    </row>
    <row r="9" spans="2:6" s="36" customFormat="1" x14ac:dyDescent="0.25">
      <c r="B9" s="220" t="s">
        <v>190</v>
      </c>
      <c r="C9" s="220"/>
      <c r="D9" s="114"/>
      <c r="E9" s="114"/>
      <c r="F9" s="21"/>
    </row>
    <row r="10" spans="2:6" s="36" customFormat="1" ht="17.100000000000001" customHeight="1" x14ac:dyDescent="0.25">
      <c r="B10" s="220" t="s">
        <v>204</v>
      </c>
      <c r="C10" s="220"/>
      <c r="D10" s="114"/>
      <c r="E10" s="114"/>
      <c r="F10" s="21"/>
    </row>
    <row r="11" spans="2:6" s="36" customFormat="1" ht="17.100000000000001" customHeight="1" x14ac:dyDescent="0.25">
      <c r="B11" s="220" t="s">
        <v>191</v>
      </c>
      <c r="C11" s="220"/>
      <c r="D11" s="114"/>
      <c r="E11" s="114"/>
      <c r="F11" s="21"/>
    </row>
    <row r="12" spans="2:6" s="36" customFormat="1" x14ac:dyDescent="0.25">
      <c r="B12" s="220" t="s">
        <v>192</v>
      </c>
      <c r="C12" s="220"/>
      <c r="D12" s="114"/>
      <c r="E12" s="114"/>
      <c r="F12" s="21"/>
    </row>
    <row r="13" spans="2:6" s="36" customFormat="1" ht="17.100000000000001" customHeight="1" x14ac:dyDescent="0.25">
      <c r="B13" s="225" t="s">
        <v>227</v>
      </c>
      <c r="C13" s="225"/>
      <c r="D13" s="225"/>
      <c r="E13" s="225"/>
      <c r="F13" s="225"/>
    </row>
    <row r="14" spans="2:6" s="36" customFormat="1" ht="17.100000000000001" customHeight="1" x14ac:dyDescent="0.25">
      <c r="B14" s="224" t="s">
        <v>193</v>
      </c>
      <c r="C14" s="224"/>
      <c r="D14" s="114"/>
      <c r="E14" s="114"/>
      <c r="F14" s="21"/>
    </row>
    <row r="15" spans="2:6" s="36" customFormat="1" ht="17.100000000000001" customHeight="1" x14ac:dyDescent="0.25">
      <c r="B15" s="224" t="s">
        <v>194</v>
      </c>
      <c r="C15" s="224"/>
      <c r="D15" s="114"/>
      <c r="E15" s="114"/>
      <c r="F15" s="21"/>
    </row>
    <row r="16" spans="2:6" s="36" customFormat="1" ht="17.100000000000001" customHeight="1" x14ac:dyDescent="0.25">
      <c r="B16" s="224" t="s">
        <v>195</v>
      </c>
      <c r="C16" s="224"/>
      <c r="D16" s="114"/>
      <c r="E16" s="114"/>
      <c r="F16" s="21"/>
    </row>
    <row r="17" spans="1:6" s="36" customFormat="1" ht="17.100000000000001" customHeight="1" x14ac:dyDescent="0.25">
      <c r="B17" s="99"/>
      <c r="C17" s="99"/>
      <c r="D17" s="99"/>
      <c r="E17" s="99"/>
      <c r="F17" s="61"/>
    </row>
    <row r="18" spans="1:6" s="36" customFormat="1" ht="17.100000000000001" customHeight="1" x14ac:dyDescent="0.25">
      <c r="B18" s="223" t="s">
        <v>28</v>
      </c>
      <c r="C18" s="223"/>
      <c r="D18" s="223"/>
      <c r="E18" s="223"/>
      <c r="F18" s="223"/>
    </row>
    <row r="19" spans="1:6" s="36" customFormat="1" ht="17.100000000000001" customHeight="1" x14ac:dyDescent="0.25">
      <c r="B19" s="223"/>
      <c r="C19" s="223"/>
      <c r="D19" s="223"/>
      <c r="E19" s="223"/>
      <c r="F19" s="223"/>
    </row>
    <row r="20" spans="1:6" s="36" customFormat="1" ht="17.100000000000001" customHeight="1" x14ac:dyDescent="0.25">
      <c r="B20" s="223"/>
      <c r="C20" s="223"/>
      <c r="D20" s="223"/>
      <c r="E20" s="223"/>
      <c r="F20" s="223"/>
    </row>
    <row r="21" spans="1:6" s="36" customFormat="1" ht="17.100000000000001" customHeight="1" x14ac:dyDescent="0.25">
      <c r="B21" s="223"/>
      <c r="C21" s="223"/>
      <c r="D21" s="223"/>
      <c r="E21" s="223"/>
      <c r="F21" s="223"/>
    </row>
    <row r="22" spans="1:6" s="36" customFormat="1" ht="17.100000000000001" customHeight="1" x14ac:dyDescent="0.25">
      <c r="B22" s="223"/>
      <c r="C22" s="223"/>
      <c r="D22" s="223"/>
      <c r="E22" s="223"/>
      <c r="F22" s="223"/>
    </row>
    <row r="23" spans="1:6" s="36" customFormat="1" ht="17.100000000000001" customHeight="1" x14ac:dyDescent="0.25">
      <c r="B23" s="223"/>
      <c r="C23" s="223"/>
      <c r="D23" s="223"/>
      <c r="E23" s="223"/>
      <c r="F23" s="223"/>
    </row>
    <row r="24" spans="1:6" s="36" customFormat="1" ht="17.100000000000001" customHeight="1" x14ac:dyDescent="0.25">
      <c r="B24" s="223"/>
      <c r="C24" s="223"/>
      <c r="D24" s="223"/>
      <c r="E24" s="223"/>
      <c r="F24" s="223"/>
    </row>
    <row r="25" spans="1:6" x14ac:dyDescent="0.25">
      <c r="A25" s="36"/>
      <c r="B25" s="223"/>
      <c r="C25" s="223"/>
      <c r="D25" s="223"/>
      <c r="E25" s="223"/>
      <c r="F25" s="223"/>
    </row>
    <row r="26" spans="1:6" x14ac:dyDescent="0.25">
      <c r="A26" s="36"/>
      <c r="B26" s="223"/>
      <c r="C26" s="223"/>
      <c r="D26" s="223"/>
      <c r="E26" s="223"/>
      <c r="F26" s="223"/>
    </row>
  </sheetData>
  <mergeCells count="15">
    <mergeCell ref="B12:C12"/>
    <mergeCell ref="B9:C9"/>
    <mergeCell ref="B10:C10"/>
    <mergeCell ref="B11:C11"/>
    <mergeCell ref="B18:F26"/>
    <mergeCell ref="B16:C16"/>
    <mergeCell ref="B15:C15"/>
    <mergeCell ref="B14:C14"/>
    <mergeCell ref="B13:F13"/>
    <mergeCell ref="B6:C6"/>
    <mergeCell ref="B7:C7"/>
    <mergeCell ref="B8:C8"/>
    <mergeCell ref="B1:F1"/>
    <mergeCell ref="B2:F2"/>
    <mergeCell ref="B4:F4"/>
  </mergeCells>
  <pageMargins left="0.43307086614173229" right="0.23622047244094488" top="0.39370078740157483" bottom="0.3937007874015748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view="pageLayout" zoomScaleNormal="100" workbookViewId="0">
      <selection activeCell="G18" sqref="G18"/>
    </sheetView>
  </sheetViews>
  <sheetFormatPr baseColWidth="10" defaultColWidth="11.42578125"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8" width="45.42578125" customWidth="1"/>
  </cols>
  <sheetData>
    <row r="1" spans="2:8" s="3" customFormat="1" ht="17.100000000000001" customHeight="1" x14ac:dyDescent="0.25">
      <c r="B1" s="162" t="str">
        <f>Accueil!A7</f>
        <v>AO/EURE ACTIVITES ET SERVICES INTER-ENTREPRISES</v>
      </c>
      <c r="C1" s="162"/>
      <c r="D1" s="162"/>
      <c r="E1" s="162" t="str">
        <f>Accueil!A7</f>
        <v>AO/EURE ACTIVITES ET SERVICES INTER-ENTREPRISES</v>
      </c>
      <c r="F1" s="162"/>
      <c r="G1" s="162"/>
      <c r="H1" s="162"/>
    </row>
    <row r="2" spans="2:8" s="3" customFormat="1" ht="17.100000000000001" customHeight="1" x14ac:dyDescent="0.25">
      <c r="B2" s="163" t="s">
        <v>25</v>
      </c>
      <c r="C2" s="163"/>
      <c r="D2" s="163"/>
      <c r="E2" s="163" t="s">
        <v>29</v>
      </c>
      <c r="F2" s="163"/>
      <c r="G2" s="163"/>
      <c r="H2" s="163"/>
    </row>
    <row r="3" spans="2:8" s="3" customFormat="1" ht="17.100000000000001" customHeight="1" thickBot="1" x14ac:dyDescent="0.3">
      <c r="E3" s="36"/>
      <c r="F3" s="36"/>
      <c r="G3" s="36"/>
      <c r="H3" s="36"/>
    </row>
    <row r="4" spans="2:8" s="3" customFormat="1" ht="17.100000000000001" customHeight="1" thickBot="1" x14ac:dyDescent="0.3">
      <c r="B4" s="221" t="s">
        <v>54</v>
      </c>
      <c r="C4" s="221"/>
      <c r="D4" s="221"/>
      <c r="E4" s="45" t="s">
        <v>39</v>
      </c>
      <c r="F4" s="37" t="s">
        <v>11</v>
      </c>
      <c r="G4" s="193"/>
      <c r="H4" s="195"/>
    </row>
    <row r="5" spans="2:8" s="3" customFormat="1" ht="17.100000000000001" customHeight="1" x14ac:dyDescent="0.25">
      <c r="B5" s="22"/>
      <c r="C5" s="19"/>
      <c r="D5" s="20"/>
      <c r="E5" s="44" t="s">
        <v>0</v>
      </c>
      <c r="F5" s="164" t="s">
        <v>54</v>
      </c>
      <c r="G5" s="165"/>
      <c r="H5" s="165"/>
    </row>
    <row r="6" spans="2:8" s="3" customFormat="1" ht="17.100000000000001" customHeight="1" x14ac:dyDescent="0.25">
      <c r="B6" s="226" t="s">
        <v>55</v>
      </c>
      <c r="C6" s="226"/>
      <c r="D6" s="23" t="s">
        <v>40</v>
      </c>
      <c r="E6" s="38"/>
      <c r="F6" s="38"/>
      <c r="G6" s="38"/>
      <c r="H6" s="36"/>
    </row>
    <row r="7" spans="2:8" s="3" customFormat="1" ht="29.25" customHeight="1" x14ac:dyDescent="0.25">
      <c r="B7" s="227" t="s">
        <v>163</v>
      </c>
      <c r="C7" s="227"/>
      <c r="D7" s="21"/>
      <c r="E7" s="190" t="s">
        <v>94</v>
      </c>
      <c r="F7" s="191"/>
      <c r="G7" s="191"/>
      <c r="H7" s="192"/>
    </row>
    <row r="8" spans="2:8" s="3" customFormat="1" ht="17.100000000000001" customHeight="1" x14ac:dyDescent="0.25">
      <c r="B8" s="227" t="s">
        <v>41</v>
      </c>
      <c r="C8" s="227"/>
      <c r="D8" s="21"/>
      <c r="E8" s="196" t="s">
        <v>32</v>
      </c>
      <c r="F8" s="197"/>
      <c r="G8" s="42" t="s">
        <v>176</v>
      </c>
      <c r="H8" s="42" t="str">
        <f>Accueil!$F$13</f>
        <v>LOA 20 Trimestres</v>
      </c>
    </row>
    <row r="9" spans="2:8" s="3" customFormat="1" ht="17.100000000000001" customHeight="1" x14ac:dyDescent="0.25">
      <c r="B9" s="227" t="s">
        <v>42</v>
      </c>
      <c r="C9" s="227"/>
      <c r="D9" s="21"/>
      <c r="E9" s="156" t="s">
        <v>39</v>
      </c>
      <c r="F9" s="156"/>
      <c r="G9" s="86"/>
      <c r="H9" s="86"/>
    </row>
    <row r="10" spans="2:8" s="3" customFormat="1" ht="17.100000000000001" customHeight="1" x14ac:dyDescent="0.25">
      <c r="B10" s="227" t="s">
        <v>43</v>
      </c>
      <c r="C10" s="227"/>
      <c r="D10" s="21"/>
      <c r="E10" s="228"/>
      <c r="F10" s="228"/>
      <c r="G10" s="85"/>
      <c r="H10" s="85"/>
    </row>
    <row r="11" spans="2:8" s="3" customFormat="1" ht="17.100000000000001" customHeight="1" x14ac:dyDescent="0.25">
      <c r="B11" s="227" t="s">
        <v>44</v>
      </c>
      <c r="C11" s="227"/>
      <c r="D11" s="21"/>
      <c r="E11" s="190" t="s">
        <v>95</v>
      </c>
      <c r="F11" s="191"/>
      <c r="G11" s="191"/>
      <c r="H11" s="192"/>
    </row>
    <row r="12" spans="2:8" s="3" customFormat="1" ht="17.100000000000001" customHeight="1" x14ac:dyDescent="0.25">
      <c r="B12" s="227" t="s">
        <v>45</v>
      </c>
      <c r="C12" s="227"/>
      <c r="D12" s="21"/>
      <c r="E12" s="42" t="s">
        <v>34</v>
      </c>
      <c r="F12" s="42" t="s">
        <v>35</v>
      </c>
      <c r="G12" s="42" t="s">
        <v>176</v>
      </c>
      <c r="H12" s="42" t="str">
        <f>Accueil!$F$13</f>
        <v>LOA 20 Trimestres</v>
      </c>
    </row>
    <row r="13" spans="2:8" s="3" customFormat="1" ht="17.100000000000001" customHeight="1" x14ac:dyDescent="0.25">
      <c r="B13" s="227" t="s">
        <v>46</v>
      </c>
      <c r="C13" s="227"/>
      <c r="D13" s="21"/>
      <c r="E13" s="83" t="s">
        <v>39</v>
      </c>
      <c r="F13" s="86">
        <v>1</v>
      </c>
      <c r="G13" s="86"/>
      <c r="H13" s="86"/>
    </row>
    <row r="14" spans="2:8" s="3" customFormat="1" ht="17.100000000000001" customHeight="1" x14ac:dyDescent="0.25">
      <c r="B14" s="227" t="s">
        <v>47</v>
      </c>
      <c r="C14" s="227"/>
      <c r="D14" s="21"/>
      <c r="E14" s="190" t="s">
        <v>37</v>
      </c>
      <c r="F14" s="192"/>
      <c r="G14" s="84"/>
      <c r="H14" s="40"/>
    </row>
    <row r="15" spans="2:8" s="3" customFormat="1" ht="17.100000000000001" customHeight="1" x14ac:dyDescent="0.25">
      <c r="B15" s="227" t="s">
        <v>48</v>
      </c>
      <c r="C15" s="227"/>
      <c r="D15" s="21"/>
      <c r="E15" s="189" t="str">
        <f>IF(Accueil!$F$12="Oui","SOMME DES LOYERS LOA 20 T","-")</f>
        <v>SOMME DES LOYERS LOA 20 T</v>
      </c>
      <c r="F15" s="189"/>
      <c r="G15" s="43"/>
      <c r="H15" s="83"/>
    </row>
    <row r="16" spans="2:8" s="3" customFormat="1" ht="17.100000000000001" customHeight="1" x14ac:dyDescent="0.25">
      <c r="B16" s="227" t="s">
        <v>53</v>
      </c>
      <c r="C16" s="227"/>
      <c r="D16" s="21"/>
    </row>
    <row r="17" spans="2:8" s="3" customFormat="1" ht="17.100000000000001" customHeight="1" x14ac:dyDescent="0.25">
      <c r="B17" s="22"/>
      <c r="C17" s="19"/>
      <c r="D17" s="20"/>
    </row>
    <row r="18" spans="2:8" s="3" customFormat="1" ht="17.100000000000001" customHeight="1" x14ac:dyDescent="0.25">
      <c r="B18" s="229" t="s">
        <v>28</v>
      </c>
      <c r="C18" s="230"/>
      <c r="D18" s="231"/>
      <c r="E18" s="36"/>
      <c r="F18" s="36"/>
      <c r="G18" s="36"/>
      <c r="H18" s="36"/>
    </row>
    <row r="19" spans="2:8" s="3" customFormat="1" ht="17.100000000000001" customHeight="1" x14ac:dyDescent="0.25">
      <c r="B19" s="232"/>
      <c r="C19" s="233"/>
      <c r="D19" s="234"/>
      <c r="E19" s="36"/>
      <c r="F19" s="36"/>
      <c r="G19" s="36"/>
      <c r="H19" s="36"/>
    </row>
    <row r="20" spans="2:8" s="3" customFormat="1" ht="17.100000000000001" customHeight="1" x14ac:dyDescent="0.25">
      <c r="B20" s="232"/>
      <c r="C20" s="233"/>
      <c r="D20" s="234"/>
      <c r="E20" s="36"/>
      <c r="F20" s="36"/>
      <c r="G20" s="36"/>
      <c r="H20" s="36"/>
    </row>
    <row r="21" spans="2:8" s="3" customFormat="1" ht="17.100000000000001" customHeight="1" x14ac:dyDescent="0.25">
      <c r="B21" s="232"/>
      <c r="C21" s="233"/>
      <c r="D21" s="234"/>
      <c r="E21" s="36"/>
      <c r="F21" s="36"/>
      <c r="G21" s="36"/>
      <c r="H21" s="36"/>
    </row>
    <row r="22" spans="2:8" s="3" customFormat="1" ht="17.100000000000001" customHeight="1" x14ac:dyDescent="0.25">
      <c r="B22" s="232"/>
      <c r="C22" s="233"/>
      <c r="D22" s="234"/>
      <c r="E22" s="36"/>
      <c r="F22" s="36"/>
      <c r="G22" s="36"/>
      <c r="H22" s="36"/>
    </row>
    <row r="23" spans="2:8" s="3" customFormat="1" ht="17.100000000000001" customHeight="1" x14ac:dyDescent="0.25">
      <c r="B23" s="232"/>
      <c r="C23" s="233"/>
      <c r="D23" s="234"/>
      <c r="E23" s="36"/>
      <c r="F23" s="36"/>
      <c r="G23" s="36"/>
      <c r="H23" s="36"/>
    </row>
    <row r="24" spans="2:8" s="3" customFormat="1" ht="17.100000000000001" customHeight="1" x14ac:dyDescent="0.25">
      <c r="B24" s="232"/>
      <c r="C24" s="233"/>
      <c r="D24" s="234"/>
      <c r="E24" s="36"/>
      <c r="F24" s="36"/>
      <c r="G24" s="36"/>
      <c r="H24" s="36"/>
    </row>
    <row r="25" spans="2:8" s="3" customFormat="1" ht="17.100000000000001" customHeight="1" x14ac:dyDescent="0.25">
      <c r="B25" s="232"/>
      <c r="C25" s="233"/>
      <c r="D25" s="234"/>
      <c r="E25" s="36"/>
      <c r="F25" s="36"/>
      <c r="G25" s="36"/>
      <c r="H25" s="36"/>
    </row>
    <row r="26" spans="2:8" s="3" customFormat="1" ht="17.100000000000001" customHeight="1" x14ac:dyDescent="0.25">
      <c r="B26" s="232"/>
      <c r="C26" s="233"/>
      <c r="D26" s="234"/>
      <c r="E26" s="36"/>
      <c r="F26" s="36"/>
      <c r="G26" s="36"/>
      <c r="H26" s="36"/>
    </row>
    <row r="27" spans="2:8" s="3" customFormat="1" ht="17.100000000000001" customHeight="1" x14ac:dyDescent="0.25">
      <c r="B27" s="232"/>
      <c r="C27" s="233"/>
      <c r="D27" s="234"/>
      <c r="E27" s="36"/>
      <c r="F27" s="36"/>
      <c r="G27" s="36"/>
      <c r="H27" s="36"/>
    </row>
    <row r="28" spans="2:8" s="3" customFormat="1" ht="17.100000000000001" customHeight="1" x14ac:dyDescent="0.25">
      <c r="B28" s="232"/>
      <c r="C28" s="233"/>
      <c r="D28" s="234"/>
      <c r="E28" s="36"/>
      <c r="F28" s="36"/>
      <c r="G28" s="36"/>
      <c r="H28" s="36"/>
    </row>
    <row r="29" spans="2:8" s="3" customFormat="1" ht="17.100000000000001" customHeight="1" x14ac:dyDescent="0.25">
      <c r="B29" s="232"/>
      <c r="C29" s="233"/>
      <c r="D29" s="234"/>
      <c r="E29"/>
      <c r="F29"/>
      <c r="G29"/>
      <c r="H29"/>
    </row>
    <row r="30" spans="2:8" s="3" customFormat="1" ht="17.100000000000001" customHeight="1" x14ac:dyDescent="0.25">
      <c r="B30" s="232"/>
      <c r="C30" s="233"/>
      <c r="D30" s="234"/>
      <c r="E30"/>
      <c r="F30"/>
      <c r="G30"/>
      <c r="H30"/>
    </row>
    <row r="31" spans="2:8" s="3" customFormat="1" ht="17.100000000000001" customHeight="1" x14ac:dyDescent="0.25">
      <c r="B31" s="235"/>
      <c r="C31" s="236"/>
      <c r="D31" s="237"/>
      <c r="E31"/>
      <c r="F31"/>
      <c r="G31"/>
      <c r="H31"/>
    </row>
  </sheetData>
  <mergeCells count="26">
    <mergeCell ref="E15:F15"/>
    <mergeCell ref="E14:F14"/>
    <mergeCell ref="B15:C15"/>
    <mergeCell ref="B16:C16"/>
    <mergeCell ref="B18:D31"/>
    <mergeCell ref="B10:C10"/>
    <mergeCell ref="B11:C11"/>
    <mergeCell ref="B12:C12"/>
    <mergeCell ref="B13:C13"/>
    <mergeCell ref="B14:C14"/>
    <mergeCell ref="E1:H1"/>
    <mergeCell ref="E2:H2"/>
    <mergeCell ref="G4:H4"/>
    <mergeCell ref="E11:H11"/>
    <mergeCell ref="B6:C6"/>
    <mergeCell ref="B7:C7"/>
    <mergeCell ref="B8:C8"/>
    <mergeCell ref="B9:C9"/>
    <mergeCell ref="B1:D1"/>
    <mergeCell ref="B2:D2"/>
    <mergeCell ref="B4:D4"/>
    <mergeCell ref="F5:H5"/>
    <mergeCell ref="E7:H7"/>
    <mergeCell ref="E10:F10"/>
    <mergeCell ref="E8:F8"/>
    <mergeCell ref="E9:F9"/>
  </mergeCells>
  <pageMargins left="0.43307086614173229" right="0.23622047244094488" top="0.39370078740157483" bottom="0.3937007874015748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D19" sqref="D19"/>
    </sheetView>
  </sheetViews>
  <sheetFormatPr baseColWidth="10" defaultRowHeight="15" x14ac:dyDescent="0.25"/>
  <cols>
    <col min="1" max="1" width="26.85546875" customWidth="1"/>
    <col min="2" max="2" width="27" customWidth="1"/>
    <col min="5" max="5" width="50.5703125" customWidth="1"/>
  </cols>
  <sheetData>
    <row r="1" spans="1:5" ht="15.75" x14ac:dyDescent="0.25">
      <c r="A1" s="162" t="e">
        <f>Accueil!#REF!</f>
        <v>#REF!</v>
      </c>
      <c r="B1" s="162"/>
      <c r="C1" s="162"/>
      <c r="D1" s="162"/>
      <c r="E1" s="162"/>
    </row>
    <row r="2" spans="1:5" x14ac:dyDescent="0.25">
      <c r="A2" s="163" t="s">
        <v>25</v>
      </c>
      <c r="B2" s="163"/>
      <c r="C2" s="163"/>
      <c r="D2" s="163"/>
      <c r="E2" s="163"/>
    </row>
    <row r="3" spans="1:5" x14ac:dyDescent="0.25">
      <c r="A3" s="36"/>
      <c r="B3" s="36"/>
      <c r="C3" s="36"/>
      <c r="D3" s="36"/>
      <c r="E3" s="36"/>
    </row>
    <row r="4" spans="1:5" ht="18.75" x14ac:dyDescent="0.25">
      <c r="A4" s="221" t="s">
        <v>218</v>
      </c>
      <c r="B4" s="221"/>
      <c r="C4" s="222"/>
      <c r="D4" s="222"/>
      <c r="E4" s="222"/>
    </row>
    <row r="5" spans="1:5" ht="15.75" x14ac:dyDescent="0.25">
      <c r="A5" s="22"/>
      <c r="B5" s="19"/>
      <c r="C5" s="19"/>
      <c r="D5" s="19"/>
      <c r="E5" s="20"/>
    </row>
    <row r="6" spans="1:5" x14ac:dyDescent="0.25">
      <c r="A6" s="219" t="s">
        <v>55</v>
      </c>
      <c r="B6" s="219"/>
      <c r="C6" s="113" t="s">
        <v>187</v>
      </c>
      <c r="D6" s="113" t="s">
        <v>188</v>
      </c>
      <c r="E6" s="24" t="s">
        <v>40</v>
      </c>
    </row>
    <row r="7" spans="1:5" ht="30" customHeight="1" x14ac:dyDescent="0.25">
      <c r="A7" s="220" t="s">
        <v>217</v>
      </c>
      <c r="B7" s="220"/>
      <c r="C7" s="114"/>
      <c r="D7" s="114"/>
      <c r="E7" s="21"/>
    </row>
    <row r="8" spans="1:5" ht="30" customHeight="1" x14ac:dyDescent="0.25">
      <c r="A8" s="238" t="s">
        <v>219</v>
      </c>
      <c r="B8" s="239"/>
      <c r="C8" s="114"/>
      <c r="D8" s="114"/>
      <c r="E8" s="21"/>
    </row>
    <row r="9" spans="1:5" ht="30" customHeight="1" x14ac:dyDescent="0.25">
      <c r="A9" s="220" t="s">
        <v>216</v>
      </c>
      <c r="B9" s="220"/>
      <c r="C9" s="114"/>
      <c r="D9" s="114"/>
      <c r="E9" s="111"/>
    </row>
    <row r="10" spans="1:5" ht="30" customHeight="1" x14ac:dyDescent="0.25">
      <c r="A10" s="220" t="s">
        <v>228</v>
      </c>
      <c r="B10" s="220"/>
      <c r="C10" s="114"/>
      <c r="D10" s="114"/>
      <c r="E10" s="21"/>
    </row>
    <row r="11" spans="1:5" ht="30" customHeight="1" x14ac:dyDescent="0.25">
      <c r="A11" s="220" t="s">
        <v>220</v>
      </c>
      <c r="B11" s="220"/>
      <c r="C11" s="114"/>
      <c r="D11" s="114"/>
      <c r="E11" s="21"/>
    </row>
    <row r="12" spans="1:5" x14ac:dyDescent="0.25">
      <c r="C12" s="114"/>
      <c r="D12" s="114"/>
      <c r="E12" s="21"/>
    </row>
  </sheetData>
  <mergeCells count="9">
    <mergeCell ref="A10:B10"/>
    <mergeCell ref="A11:B11"/>
    <mergeCell ref="A7:B7"/>
    <mergeCell ref="A8:B8"/>
    <mergeCell ref="A1:E1"/>
    <mergeCell ref="A2:E2"/>
    <mergeCell ref="A4:E4"/>
    <mergeCell ref="A6:B6"/>
    <mergeCell ref="A9:B9"/>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1"/>
  <sheetViews>
    <sheetView view="pageLayout" zoomScaleNormal="100" workbookViewId="0">
      <selection activeCell="E3" sqref="E1:E1048576"/>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4.42578125" customWidth="1"/>
    <col min="6" max="6" width="11.140625" bestFit="1" customWidth="1"/>
    <col min="7" max="7" width="19.5703125" customWidth="1"/>
    <col min="8" max="11" width="19.5703125" hidden="1" customWidth="1"/>
    <col min="12" max="12" width="17.28515625" customWidth="1"/>
  </cols>
  <sheetData>
    <row r="1" spans="2:12" s="36" customFormat="1"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2:12" s="36" customFormat="1" ht="17.100000000000001" customHeight="1" x14ac:dyDescent="0.25">
      <c r="B2" s="163" t="s">
        <v>25</v>
      </c>
      <c r="C2" s="163"/>
      <c r="D2" s="163"/>
      <c r="E2" s="163" t="s">
        <v>29</v>
      </c>
      <c r="F2" s="163"/>
      <c r="G2" s="163"/>
      <c r="H2" s="163"/>
      <c r="I2" s="163"/>
      <c r="J2" s="163"/>
      <c r="K2" s="163"/>
      <c r="L2" s="163"/>
    </row>
    <row r="3" spans="2:12" s="36" customFormat="1" ht="17.100000000000001" customHeight="1" thickBot="1" x14ac:dyDescent="0.3"/>
    <row r="4" spans="2:12" s="36" customFormat="1" ht="17.100000000000001" customHeight="1" thickBot="1" x14ac:dyDescent="0.3">
      <c r="B4" s="221" t="s">
        <v>164</v>
      </c>
      <c r="C4" s="221"/>
      <c r="D4" s="222"/>
      <c r="E4" s="45" t="s">
        <v>39</v>
      </c>
      <c r="F4" s="37" t="s">
        <v>11</v>
      </c>
      <c r="G4" s="193"/>
      <c r="H4" s="194"/>
      <c r="I4" s="194"/>
      <c r="J4" s="194"/>
      <c r="K4" s="194"/>
      <c r="L4" s="195"/>
    </row>
    <row r="5" spans="2:12" s="36" customFormat="1" ht="17.100000000000001" customHeight="1" x14ac:dyDescent="0.25">
      <c r="B5" s="22"/>
      <c r="C5" s="19"/>
      <c r="D5" s="20"/>
      <c r="E5" s="44" t="s">
        <v>0</v>
      </c>
      <c r="F5" s="164" t="s">
        <v>54</v>
      </c>
      <c r="G5" s="165"/>
      <c r="H5" s="165"/>
      <c r="I5" s="165"/>
      <c r="J5" s="165"/>
      <c r="K5" s="165"/>
      <c r="L5" s="165"/>
    </row>
    <row r="6" spans="2:12" s="36" customFormat="1" ht="17.100000000000001" customHeight="1" x14ac:dyDescent="0.25">
      <c r="B6" s="226" t="s">
        <v>55</v>
      </c>
      <c r="C6" s="226"/>
      <c r="D6" s="23" t="s">
        <v>40</v>
      </c>
      <c r="E6" s="38"/>
      <c r="F6" s="38"/>
      <c r="G6" s="38"/>
    </row>
    <row r="7" spans="2:12" s="36" customFormat="1" ht="20.25" customHeight="1" x14ac:dyDescent="0.25">
      <c r="B7" s="227" t="s">
        <v>42</v>
      </c>
      <c r="C7" s="227"/>
      <c r="D7" s="21"/>
      <c r="E7" s="190" t="s">
        <v>94</v>
      </c>
      <c r="F7" s="191"/>
      <c r="G7" s="191"/>
      <c r="H7" s="191"/>
      <c r="I7" s="191"/>
      <c r="J7" s="191"/>
      <c r="K7" s="191"/>
      <c r="L7" s="192"/>
    </row>
    <row r="8" spans="2:12" s="36" customFormat="1" ht="19.5" customHeight="1" x14ac:dyDescent="0.25">
      <c r="B8" s="227" t="s">
        <v>53</v>
      </c>
      <c r="C8" s="227"/>
      <c r="D8" s="21"/>
      <c r="E8" s="196" t="s">
        <v>32</v>
      </c>
      <c r="F8" s="197"/>
      <c r="G8" s="42" t="s">
        <v>176</v>
      </c>
      <c r="H8" s="42" t="str">
        <f>Accueil!$B$13</f>
        <v>Achat</v>
      </c>
      <c r="I8" s="42" t="str">
        <f>Accueil!$C$13</f>
        <v>-</v>
      </c>
      <c r="J8" s="42" t="str">
        <f>Accueil!$D$13</f>
        <v>-</v>
      </c>
      <c r="K8" s="42" t="str">
        <f>Accueil!$E$13</f>
        <v>-</v>
      </c>
      <c r="L8" s="42" t="str">
        <f>Accueil!$F$13</f>
        <v>LOA 20 Trimestres</v>
      </c>
    </row>
    <row r="9" spans="2:12" s="36" customFormat="1" ht="30" customHeight="1" x14ac:dyDescent="0.25">
      <c r="B9" s="227" t="s">
        <v>165</v>
      </c>
      <c r="C9" s="227"/>
      <c r="D9" s="21"/>
      <c r="E9" s="156" t="s">
        <v>39</v>
      </c>
      <c r="F9" s="156"/>
      <c r="G9" s="93"/>
      <c r="H9" s="90"/>
      <c r="I9" s="93"/>
      <c r="J9" s="93"/>
      <c r="K9" s="93"/>
      <c r="L9" s="93"/>
    </row>
    <row r="10" spans="2:12" s="36" customFormat="1" ht="17.100000000000001" customHeight="1" x14ac:dyDescent="0.25">
      <c r="B10" s="227" t="s">
        <v>43</v>
      </c>
      <c r="C10" s="227"/>
      <c r="D10" s="21"/>
      <c r="E10" s="228"/>
      <c r="F10" s="228"/>
      <c r="G10" s="92"/>
      <c r="H10" s="92"/>
      <c r="I10" s="92"/>
      <c r="J10" s="92"/>
      <c r="K10" s="92"/>
      <c r="L10" s="92"/>
    </row>
    <row r="11" spans="2:12" s="36" customFormat="1" ht="17.100000000000001" customHeight="1" x14ac:dyDescent="0.25">
      <c r="B11" s="227" t="s">
        <v>44</v>
      </c>
      <c r="C11" s="227"/>
      <c r="D11" s="21"/>
      <c r="E11" s="190" t="s">
        <v>95</v>
      </c>
      <c r="F11" s="191"/>
      <c r="G11" s="191"/>
      <c r="H11" s="191"/>
      <c r="I11" s="191"/>
      <c r="J11" s="191"/>
      <c r="K11" s="191"/>
      <c r="L11" s="192"/>
    </row>
    <row r="12" spans="2:12" s="36" customFormat="1" ht="33.75" customHeight="1" x14ac:dyDescent="0.25">
      <c r="B12" s="227" t="s">
        <v>166</v>
      </c>
      <c r="C12" s="227"/>
      <c r="D12" s="21"/>
      <c r="E12" s="42" t="s">
        <v>34</v>
      </c>
      <c r="F12" s="42" t="s">
        <v>35</v>
      </c>
      <c r="G12" s="42" t="s">
        <v>176</v>
      </c>
      <c r="H12" s="42" t="str">
        <f>Accueil!$B$13</f>
        <v>Achat</v>
      </c>
      <c r="I12" s="42" t="str">
        <f>Accueil!$C$13</f>
        <v>-</v>
      </c>
      <c r="J12" s="42" t="str">
        <f>Accueil!$D$13</f>
        <v>-</v>
      </c>
      <c r="K12" s="42" t="str">
        <f>Accueil!$E$13</f>
        <v>-</v>
      </c>
      <c r="L12" s="42" t="str">
        <f>Accueil!$F$13</f>
        <v>LOA 20 Trimestres</v>
      </c>
    </row>
    <row r="13" spans="2:12" s="36" customFormat="1" ht="17.100000000000001" customHeight="1" x14ac:dyDescent="0.25">
      <c r="B13" s="227" t="s">
        <v>41</v>
      </c>
      <c r="C13" s="227"/>
      <c r="D13" s="21"/>
      <c r="E13" s="90" t="s">
        <v>39</v>
      </c>
      <c r="F13" s="93">
        <v>1</v>
      </c>
      <c r="G13" s="93"/>
      <c r="H13" s="93"/>
      <c r="I13" s="93"/>
      <c r="J13" s="93"/>
      <c r="K13" s="93"/>
      <c r="L13" s="93"/>
    </row>
    <row r="14" spans="2:12" s="36" customFormat="1" ht="32.25" customHeight="1" x14ac:dyDescent="0.25">
      <c r="B14" s="227" t="s">
        <v>167</v>
      </c>
      <c r="C14" s="227"/>
      <c r="D14" s="21"/>
      <c r="E14" s="190" t="s">
        <v>37</v>
      </c>
      <c r="F14" s="192"/>
      <c r="G14" s="91"/>
      <c r="H14" s="40"/>
      <c r="I14" s="40"/>
      <c r="J14" s="40"/>
      <c r="K14" s="40"/>
      <c r="L14" s="40"/>
    </row>
    <row r="15" spans="2:12" s="36" customFormat="1" ht="17.100000000000001" customHeight="1" x14ac:dyDescent="0.25">
      <c r="B15" s="99"/>
      <c r="C15" s="99"/>
      <c r="D15" s="61"/>
      <c r="E15" s="189" t="str">
        <f>IF(Accueil!$F$12="Oui","SOMME DES LOYERS LOA 20 T","-")</f>
        <v>SOMME DES LOYERS LOA 20 T</v>
      </c>
      <c r="F15" s="189"/>
      <c r="G15" s="43"/>
      <c r="H15" s="40"/>
      <c r="I15" s="40"/>
      <c r="J15" s="40"/>
      <c r="K15" s="40"/>
      <c r="L15" s="90"/>
    </row>
    <row r="16" spans="2:12" s="36" customFormat="1" ht="17.100000000000001" customHeight="1" x14ac:dyDescent="0.25">
      <c r="B16" s="223" t="s">
        <v>28</v>
      </c>
      <c r="C16" s="223"/>
      <c r="D16" s="223"/>
    </row>
    <row r="17" spans="2:12" s="36" customFormat="1" ht="17.100000000000001" customHeight="1" x14ac:dyDescent="0.25">
      <c r="B17" s="223"/>
      <c r="C17" s="223"/>
      <c r="D17" s="223"/>
    </row>
    <row r="18" spans="2:12" s="36" customFormat="1" ht="17.100000000000001" customHeight="1" x14ac:dyDescent="0.25">
      <c r="B18" s="223"/>
      <c r="C18" s="223"/>
      <c r="D18" s="223"/>
    </row>
    <row r="19" spans="2:12" s="36" customFormat="1" ht="17.100000000000001" customHeight="1" x14ac:dyDescent="0.25">
      <c r="B19" s="223"/>
      <c r="C19" s="223"/>
      <c r="D19" s="223"/>
    </row>
    <row r="20" spans="2:12" s="36" customFormat="1" ht="17.100000000000001" customHeight="1" x14ac:dyDescent="0.25">
      <c r="B20" s="223"/>
      <c r="C20" s="223"/>
      <c r="D20" s="223"/>
    </row>
    <row r="21" spans="2:12" s="36" customFormat="1" ht="17.100000000000001" customHeight="1" x14ac:dyDescent="0.25">
      <c r="B21" s="223"/>
      <c r="C21" s="223"/>
      <c r="D21" s="223"/>
    </row>
    <row r="22" spans="2:12" s="36" customFormat="1" ht="17.100000000000001" customHeight="1" x14ac:dyDescent="0.25">
      <c r="B22" s="223"/>
      <c r="C22" s="223"/>
      <c r="D22" s="223"/>
    </row>
    <row r="23" spans="2:12" s="36" customFormat="1" ht="17.100000000000001" customHeight="1" x14ac:dyDescent="0.25">
      <c r="B23" s="223"/>
      <c r="C23" s="223"/>
      <c r="D23" s="223"/>
    </row>
    <row r="24" spans="2:12" s="36" customFormat="1" ht="17.100000000000001" customHeight="1" x14ac:dyDescent="0.25">
      <c r="B24" s="223"/>
      <c r="C24" s="223"/>
      <c r="D24" s="223"/>
    </row>
    <row r="25" spans="2:12" s="36" customFormat="1" ht="17.100000000000001" customHeight="1" x14ac:dyDescent="0.25">
      <c r="B25" s="223"/>
      <c r="C25" s="223"/>
      <c r="D25" s="223"/>
    </row>
    <row r="26" spans="2:12" s="36" customFormat="1" ht="17.100000000000001" customHeight="1" x14ac:dyDescent="0.25">
      <c r="B26" s="223"/>
      <c r="C26" s="223"/>
      <c r="D26" s="223"/>
    </row>
    <row r="27" spans="2:12" s="36" customFormat="1" ht="17.100000000000001" customHeight="1" x14ac:dyDescent="0.25">
      <c r="B27" s="223"/>
      <c r="C27" s="223"/>
      <c r="D27" s="223"/>
    </row>
    <row r="28" spans="2:12" s="36" customFormat="1" ht="17.100000000000001" customHeight="1" x14ac:dyDescent="0.25">
      <c r="B28" s="223"/>
      <c r="C28" s="223"/>
      <c r="D28" s="223"/>
      <c r="E28"/>
      <c r="F28"/>
      <c r="G28"/>
      <c r="H28"/>
      <c r="I28"/>
      <c r="J28"/>
      <c r="K28"/>
      <c r="L28"/>
    </row>
    <row r="29" spans="2:12" s="36" customFormat="1" ht="17.100000000000001" customHeight="1" x14ac:dyDescent="0.25">
      <c r="B29" s="223"/>
      <c r="C29" s="223"/>
      <c r="D29" s="223"/>
      <c r="E29"/>
      <c r="F29"/>
      <c r="G29"/>
      <c r="H29"/>
      <c r="I29"/>
      <c r="J29"/>
      <c r="K29"/>
      <c r="L29"/>
    </row>
    <row r="30" spans="2:12" s="36" customFormat="1" ht="17.100000000000001" customHeight="1" x14ac:dyDescent="0.25">
      <c r="E30"/>
      <c r="F30"/>
      <c r="G30"/>
      <c r="H30"/>
      <c r="I30"/>
      <c r="J30"/>
      <c r="K30"/>
      <c r="L30"/>
    </row>
    <row r="31" spans="2:12" s="36" customFormat="1" ht="17.100000000000001" customHeight="1" x14ac:dyDescent="0.25">
      <c r="E31"/>
      <c r="F31"/>
      <c r="G31"/>
      <c r="H31"/>
      <c r="I31"/>
      <c r="J31"/>
      <c r="K31"/>
      <c r="L31"/>
    </row>
  </sheetData>
  <mergeCells count="24">
    <mergeCell ref="E9:F9"/>
    <mergeCell ref="B9:C9"/>
    <mergeCell ref="B10:C10"/>
    <mergeCell ref="B11:C11"/>
    <mergeCell ref="B12:C12"/>
    <mergeCell ref="E10:F10"/>
    <mergeCell ref="E11:L11"/>
    <mergeCell ref="E8:F8"/>
    <mergeCell ref="B1:D1"/>
    <mergeCell ref="B2:D2"/>
    <mergeCell ref="B4:D4"/>
    <mergeCell ref="B6:C6"/>
    <mergeCell ref="B7:C7"/>
    <mergeCell ref="B8:C8"/>
    <mergeCell ref="E1:L1"/>
    <mergeCell ref="E2:L2"/>
    <mergeCell ref="G4:L4"/>
    <mergeCell ref="F5:L5"/>
    <mergeCell ref="E7:L7"/>
    <mergeCell ref="E14:F14"/>
    <mergeCell ref="B14:C14"/>
    <mergeCell ref="B16:D29"/>
    <mergeCell ref="E15:F15"/>
    <mergeCell ref="B13:C13"/>
  </mergeCells>
  <pageMargins left="0.43307086614173229" right="0.23622047244094488" top="0.39370078740157483" bottom="0.3937007874015748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view="pageLayout" zoomScaleNormal="100" workbookViewId="0">
      <selection activeCell="C23" sqref="C23"/>
    </sheetView>
  </sheetViews>
  <sheetFormatPr baseColWidth="10" defaultRowHeight="15" x14ac:dyDescent="0.25"/>
  <cols>
    <col min="1" max="1" width="4.140625" style="36" bestFit="1" customWidth="1"/>
    <col min="2" max="2" width="40.42578125" style="36" customWidth="1"/>
    <col min="3" max="3" width="14.85546875" style="36" bestFit="1" customWidth="1"/>
    <col min="4" max="4" width="80.7109375" style="36" customWidth="1"/>
    <col min="5" max="5" width="12" style="36" customWidth="1"/>
    <col min="6" max="6" width="10" style="36" customWidth="1"/>
    <col min="7" max="7" width="10.7109375" style="36" customWidth="1"/>
    <col min="8" max="8" width="21" style="36" customWidth="1"/>
    <col min="9" max="9" width="21.28515625" style="36" customWidth="1"/>
    <col min="10" max="10" width="21.7109375" style="36" customWidth="1"/>
    <col min="11" max="11" width="22" style="36" customWidth="1"/>
    <col min="12" max="12" width="21.42578125" style="36" customWidth="1"/>
    <col min="13" max="16384" width="11.42578125" style="36"/>
  </cols>
  <sheetData>
    <row r="1" spans="2:12"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2:12" ht="17.100000000000001" customHeight="1" x14ac:dyDescent="0.25">
      <c r="B2" s="163" t="s">
        <v>25</v>
      </c>
      <c r="C2" s="163"/>
      <c r="D2" s="163"/>
      <c r="E2" s="163" t="s">
        <v>29</v>
      </c>
      <c r="F2" s="163"/>
      <c r="G2" s="163"/>
      <c r="H2" s="163"/>
      <c r="I2" s="163"/>
      <c r="J2" s="163"/>
      <c r="K2" s="163"/>
      <c r="L2" s="163"/>
    </row>
    <row r="3" spans="2:12" ht="17.100000000000001" customHeight="1" x14ac:dyDescent="0.25"/>
    <row r="4" spans="2:12" ht="17.100000000000001" customHeight="1" x14ac:dyDescent="0.25">
      <c r="B4" s="221" t="s">
        <v>56</v>
      </c>
      <c r="C4" s="221"/>
      <c r="D4" s="221"/>
      <c r="E4" s="164" t="s">
        <v>56</v>
      </c>
      <c r="F4" s="165"/>
      <c r="G4" s="165"/>
      <c r="H4" s="165"/>
      <c r="I4" s="37" t="s">
        <v>11</v>
      </c>
      <c r="J4" s="240"/>
      <c r="K4" s="240"/>
      <c r="L4" s="240"/>
    </row>
    <row r="5" spans="2:12" ht="17.100000000000001" customHeight="1" x14ac:dyDescent="0.25">
      <c r="B5" s="115"/>
      <c r="C5" s="20"/>
      <c r="D5" s="20"/>
      <c r="E5" s="6" t="s">
        <v>0</v>
      </c>
      <c r="F5" s="164" t="s">
        <v>61</v>
      </c>
      <c r="G5" s="165"/>
      <c r="H5" s="165"/>
      <c r="I5" s="165"/>
      <c r="J5" s="165"/>
      <c r="K5" s="165"/>
      <c r="L5" s="165"/>
    </row>
    <row r="6" spans="2:12" ht="17.100000000000001" customHeight="1" x14ac:dyDescent="0.25">
      <c r="B6" s="219" t="s">
        <v>57</v>
      </c>
      <c r="C6" s="219"/>
      <c r="D6" s="24" t="s">
        <v>8</v>
      </c>
      <c r="E6" s="38"/>
      <c r="F6" s="38"/>
      <c r="G6" s="38"/>
    </row>
    <row r="7" spans="2:12" ht="17.100000000000001" customHeight="1" x14ac:dyDescent="0.25">
      <c r="B7" s="220" t="s">
        <v>58</v>
      </c>
      <c r="C7" s="220"/>
      <c r="D7" s="21"/>
      <c r="E7" s="189" t="s">
        <v>62</v>
      </c>
      <c r="F7" s="189"/>
      <c r="G7" s="189"/>
      <c r="H7" s="189"/>
      <c r="I7" s="189"/>
      <c r="J7" s="189"/>
      <c r="K7" s="189"/>
      <c r="L7" s="8"/>
    </row>
    <row r="8" spans="2:12" ht="17.100000000000001" customHeight="1" x14ac:dyDescent="0.25">
      <c r="B8" s="220" t="s">
        <v>59</v>
      </c>
      <c r="C8" s="220"/>
      <c r="D8" s="21"/>
      <c r="E8" s="241" t="s">
        <v>32</v>
      </c>
      <c r="F8" s="242"/>
      <c r="G8" s="243"/>
      <c r="H8" s="244" t="s">
        <v>30</v>
      </c>
      <c r="I8" s="245"/>
      <c r="J8" s="244" t="s">
        <v>31</v>
      </c>
      <c r="K8" s="245"/>
      <c r="L8" s="10"/>
    </row>
    <row r="9" spans="2:12" ht="28.35" customHeight="1" x14ac:dyDescent="0.25">
      <c r="B9" s="220" t="s">
        <v>60</v>
      </c>
      <c r="C9" s="220"/>
      <c r="D9" s="21"/>
      <c r="E9" s="246" t="s">
        <v>205</v>
      </c>
      <c r="F9" s="247"/>
      <c r="G9" s="248"/>
      <c r="H9" s="172"/>
      <c r="I9" s="173"/>
      <c r="J9" s="172"/>
      <c r="K9" s="173"/>
    </row>
    <row r="10" spans="2:12" ht="28.35" customHeight="1" x14ac:dyDescent="0.25">
      <c r="E10" s="246" t="s">
        <v>206</v>
      </c>
      <c r="F10" s="247"/>
      <c r="G10" s="248"/>
      <c r="H10" s="172"/>
      <c r="I10" s="173"/>
      <c r="J10" s="172"/>
      <c r="K10" s="173"/>
    </row>
    <row r="11" spans="2:12" ht="28.35" customHeight="1" x14ac:dyDescent="0.25">
      <c r="B11" s="116" t="s">
        <v>28</v>
      </c>
      <c r="C11" s="117"/>
      <c r="D11" s="118"/>
      <c r="E11" s="250" t="s">
        <v>207</v>
      </c>
      <c r="F11" s="251"/>
      <c r="G11" s="252"/>
      <c r="H11" s="172"/>
      <c r="I11" s="173"/>
      <c r="J11" s="172"/>
      <c r="K11" s="173"/>
    </row>
    <row r="12" spans="2:12" ht="28.35" customHeight="1" x14ac:dyDescent="0.25">
      <c r="B12" s="119"/>
      <c r="C12" s="120"/>
      <c r="D12" s="121"/>
      <c r="E12" s="250" t="s">
        <v>208</v>
      </c>
      <c r="F12" s="251"/>
      <c r="G12" s="252"/>
      <c r="H12" s="172"/>
      <c r="I12" s="173"/>
      <c r="J12" s="172"/>
      <c r="K12" s="173"/>
    </row>
    <row r="13" spans="2:12" ht="28.35" customHeight="1" x14ac:dyDescent="0.25">
      <c r="B13" s="122"/>
      <c r="C13" s="123"/>
      <c r="D13" s="124"/>
      <c r="E13" s="249" t="s">
        <v>209</v>
      </c>
      <c r="F13" s="249"/>
      <c r="G13" s="249"/>
      <c r="H13" s="172"/>
      <c r="I13" s="173"/>
      <c r="J13" s="172"/>
      <c r="K13" s="173"/>
    </row>
    <row r="14" spans="2:12" ht="17.100000000000001" customHeight="1" x14ac:dyDescent="0.25">
      <c r="B14" s="125"/>
      <c r="C14" s="126"/>
      <c r="D14" s="127"/>
    </row>
    <row r="15" spans="2:12" ht="15.75" x14ac:dyDescent="0.25">
      <c r="B15" s="128"/>
      <c r="C15" s="129"/>
      <c r="D15" s="124"/>
      <c r="E15" s="191" t="s">
        <v>36</v>
      </c>
      <c r="F15" s="191"/>
      <c r="G15" s="191"/>
      <c r="H15" s="191"/>
      <c r="I15" s="191"/>
      <c r="J15" s="191"/>
      <c r="K15" s="192"/>
    </row>
    <row r="16" spans="2:12" ht="16.5" customHeight="1" x14ac:dyDescent="0.25">
      <c r="B16" s="128"/>
      <c r="C16" s="129"/>
      <c r="D16" s="124"/>
      <c r="E16" s="243" t="s">
        <v>34</v>
      </c>
      <c r="F16" s="254"/>
      <c r="G16" s="254"/>
      <c r="H16" s="109" t="s">
        <v>63</v>
      </c>
      <c r="I16" s="255" t="s">
        <v>30</v>
      </c>
      <c r="J16" s="255"/>
      <c r="K16" s="109" t="s">
        <v>31</v>
      </c>
    </row>
    <row r="17" spans="2:11" ht="28.35" customHeight="1" x14ac:dyDescent="0.25">
      <c r="B17" s="130"/>
      <c r="C17" s="123"/>
      <c r="D17" s="124"/>
      <c r="E17" s="256" t="s">
        <v>210</v>
      </c>
      <c r="F17" s="256"/>
      <c r="G17" s="256"/>
      <c r="H17" s="107"/>
      <c r="I17" s="240"/>
      <c r="J17" s="240"/>
      <c r="K17" s="107"/>
    </row>
    <row r="18" spans="2:11" ht="28.35" customHeight="1" x14ac:dyDescent="0.25">
      <c r="B18" s="131"/>
      <c r="C18" s="132"/>
      <c r="D18" s="133"/>
      <c r="E18" s="253" t="s">
        <v>211</v>
      </c>
      <c r="F18" s="253"/>
      <c r="G18" s="253"/>
      <c r="H18" s="37"/>
      <c r="I18" s="240"/>
      <c r="J18" s="240"/>
      <c r="K18" s="107"/>
    </row>
    <row r="19" spans="2:11" ht="28.35" customHeight="1" x14ac:dyDescent="0.25">
      <c r="B19" s="131"/>
      <c r="C19" s="132"/>
      <c r="D19" s="133"/>
      <c r="E19" s="192" t="s">
        <v>37</v>
      </c>
      <c r="F19" s="189"/>
      <c r="G19" s="189"/>
      <c r="H19" s="189"/>
      <c r="I19" s="240"/>
      <c r="J19" s="240"/>
      <c r="K19" s="107"/>
    </row>
    <row r="20" spans="2:11" ht="17.100000000000001" customHeight="1" x14ac:dyDescent="0.25">
      <c r="B20" s="131"/>
      <c r="C20" s="132"/>
      <c r="D20" s="133"/>
    </row>
    <row r="21" spans="2:11" ht="17.100000000000001" customHeight="1" x14ac:dyDescent="0.25">
      <c r="B21" s="131"/>
      <c r="C21" s="132"/>
      <c r="D21" s="133"/>
    </row>
    <row r="22" spans="2:11" ht="17.100000000000001" customHeight="1" x14ac:dyDescent="0.25">
      <c r="B22" s="131"/>
      <c r="C22" s="132"/>
      <c r="D22" s="133"/>
    </row>
    <row r="23" spans="2:11" ht="17.100000000000001" customHeight="1" x14ac:dyDescent="0.25">
      <c r="B23" s="131"/>
      <c r="C23" s="132"/>
      <c r="D23" s="133"/>
    </row>
    <row r="24" spans="2:11" ht="17.100000000000001" customHeight="1" x14ac:dyDescent="0.25">
      <c r="B24" s="131"/>
      <c r="C24" s="132"/>
      <c r="D24" s="133"/>
    </row>
    <row r="25" spans="2:11" ht="17.100000000000001" customHeight="1" x14ac:dyDescent="0.25">
      <c r="B25" s="131"/>
      <c r="C25" s="132"/>
      <c r="D25" s="133"/>
    </row>
    <row r="26" spans="2:11" ht="17.100000000000001" customHeight="1" x14ac:dyDescent="0.25">
      <c r="B26" s="131"/>
      <c r="C26" s="132"/>
      <c r="D26" s="133"/>
    </row>
    <row r="27" spans="2:11" ht="17.100000000000001" customHeight="1" x14ac:dyDescent="0.25">
      <c r="B27" s="134"/>
      <c r="C27" s="135"/>
      <c r="D27" s="136"/>
    </row>
    <row r="28" spans="2:11" ht="17.100000000000001" customHeight="1" x14ac:dyDescent="0.25">
      <c r="B28" s="132"/>
      <c r="C28" s="132"/>
      <c r="D28" s="132"/>
    </row>
    <row r="29" spans="2:11" ht="17.100000000000001" customHeight="1" x14ac:dyDescent="0.25">
      <c r="B29" s="132"/>
      <c r="C29" s="132"/>
      <c r="D29" s="132"/>
    </row>
    <row r="30" spans="2:11" ht="17.100000000000001" customHeight="1" x14ac:dyDescent="0.25">
      <c r="B30" s="132"/>
      <c r="C30" s="132"/>
      <c r="D30" s="132"/>
    </row>
    <row r="31" spans="2:11" ht="17.100000000000001" customHeight="1" x14ac:dyDescent="0.25">
      <c r="B31" s="132"/>
      <c r="C31" s="132"/>
      <c r="D31" s="132"/>
    </row>
    <row r="32" spans="2:11" ht="17.100000000000001" customHeight="1" x14ac:dyDescent="0.25">
      <c r="B32" s="132"/>
      <c r="C32" s="132"/>
      <c r="D32" s="132"/>
    </row>
  </sheetData>
  <mergeCells count="40">
    <mergeCell ref="E18:G18"/>
    <mergeCell ref="I18:J18"/>
    <mergeCell ref="E19:H19"/>
    <mergeCell ref="I19:J19"/>
    <mergeCell ref="E16:G16"/>
    <mergeCell ref="I16:J16"/>
    <mergeCell ref="E17:G17"/>
    <mergeCell ref="I17:J17"/>
    <mergeCell ref="E15:K15"/>
    <mergeCell ref="B9:C9"/>
    <mergeCell ref="E9:G9"/>
    <mergeCell ref="H9:I9"/>
    <mergeCell ref="J9:K9"/>
    <mergeCell ref="E13:G13"/>
    <mergeCell ref="H13:I13"/>
    <mergeCell ref="J13:K13"/>
    <mergeCell ref="E12:G12"/>
    <mergeCell ref="E11:G11"/>
    <mergeCell ref="E10:G10"/>
    <mergeCell ref="H10:I10"/>
    <mergeCell ref="J10:K10"/>
    <mergeCell ref="J11:K11"/>
    <mergeCell ref="J12:K12"/>
    <mergeCell ref="H12:I12"/>
    <mergeCell ref="H11:I11"/>
    <mergeCell ref="F5:L5"/>
    <mergeCell ref="B6:C6"/>
    <mergeCell ref="B7:C7"/>
    <mergeCell ref="E7:K7"/>
    <mergeCell ref="B8:C8"/>
    <mergeCell ref="E8:G8"/>
    <mergeCell ref="H8:I8"/>
    <mergeCell ref="J8:K8"/>
    <mergeCell ref="B1:D1"/>
    <mergeCell ref="E1:L1"/>
    <mergeCell ref="B2:D2"/>
    <mergeCell ref="E2:L2"/>
    <mergeCell ref="B4:D4"/>
    <mergeCell ref="E4:H4"/>
    <mergeCell ref="J4:L4"/>
  </mergeCells>
  <pageMargins left="0.43307086614173229" right="0.23622047244094488" top="0.39370078740157483" bottom="0.3937007874015748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3"/>
  <sheetViews>
    <sheetView view="pageLayout" zoomScaleNormal="100" workbookViewId="0">
      <selection activeCell="G20" sqref="G20"/>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2" customWidth="1"/>
    <col min="6" max="6" width="10" customWidth="1"/>
    <col min="7" max="7" width="10.7109375" customWidth="1"/>
    <col min="8" max="8" width="21" customWidth="1"/>
    <col min="9" max="9" width="21.28515625" customWidth="1"/>
    <col min="10" max="10" width="21.7109375" customWidth="1"/>
    <col min="11" max="11" width="22" customWidth="1"/>
    <col min="12" max="12" width="21.42578125" customWidth="1"/>
  </cols>
  <sheetData>
    <row r="1" spans="2:12" s="3" customFormat="1"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2:12" s="3" customFormat="1" ht="17.100000000000001" customHeight="1" x14ac:dyDescent="0.25">
      <c r="B2" s="163" t="s">
        <v>25</v>
      </c>
      <c r="C2" s="163"/>
      <c r="D2" s="163"/>
      <c r="E2" s="163" t="s">
        <v>29</v>
      </c>
      <c r="F2" s="163"/>
      <c r="G2" s="163"/>
      <c r="H2" s="163"/>
      <c r="I2" s="163"/>
      <c r="J2" s="163"/>
      <c r="K2" s="163"/>
      <c r="L2" s="163"/>
    </row>
    <row r="3" spans="2:12" s="3" customFormat="1" ht="17.100000000000001" customHeight="1" x14ac:dyDescent="0.25"/>
    <row r="4" spans="2:12" s="3" customFormat="1" ht="17.100000000000001" customHeight="1" x14ac:dyDescent="0.25">
      <c r="B4" s="221" t="s">
        <v>49</v>
      </c>
      <c r="C4" s="221"/>
      <c r="D4" s="221"/>
      <c r="E4" s="164" t="s">
        <v>49</v>
      </c>
      <c r="F4" s="165"/>
      <c r="G4" s="165"/>
      <c r="H4" s="165"/>
      <c r="I4" s="5" t="s">
        <v>11</v>
      </c>
      <c r="J4" s="240"/>
      <c r="K4" s="240"/>
      <c r="L4" s="240"/>
    </row>
    <row r="5" spans="2:12" s="3" customFormat="1" ht="17.100000000000001" customHeight="1" x14ac:dyDescent="0.25">
      <c r="B5" s="22"/>
      <c r="C5" s="19"/>
      <c r="D5" s="20"/>
      <c r="E5" s="6" t="s">
        <v>0</v>
      </c>
      <c r="F5" s="164" t="s">
        <v>49</v>
      </c>
      <c r="G5" s="165"/>
      <c r="H5" s="165"/>
      <c r="I5" s="165"/>
      <c r="J5" s="165"/>
      <c r="K5" s="165"/>
      <c r="L5" s="165"/>
    </row>
    <row r="6" spans="2:12" s="3" customFormat="1" ht="17.100000000000001" customHeight="1" x14ac:dyDescent="0.25">
      <c r="B6" s="219" t="s">
        <v>50</v>
      </c>
      <c r="C6" s="219"/>
      <c r="D6" s="24" t="s">
        <v>8</v>
      </c>
      <c r="E6" s="7"/>
      <c r="F6" s="7"/>
      <c r="G6" s="7"/>
    </row>
    <row r="7" spans="2:12" s="3" customFormat="1" ht="33" customHeight="1" x14ac:dyDescent="0.25">
      <c r="B7" s="258" t="s">
        <v>51</v>
      </c>
      <c r="C7" s="258"/>
      <c r="D7" s="21"/>
      <c r="E7" s="189" t="s">
        <v>64</v>
      </c>
      <c r="F7" s="189"/>
      <c r="G7" s="189"/>
      <c r="H7" s="189"/>
      <c r="I7" s="189"/>
      <c r="J7" s="189"/>
      <c r="K7" s="189"/>
      <c r="L7" s="189"/>
    </row>
    <row r="8" spans="2:12" s="3" customFormat="1" ht="33" customHeight="1" x14ac:dyDescent="0.25">
      <c r="B8" s="258" t="s">
        <v>52</v>
      </c>
      <c r="C8" s="258"/>
      <c r="D8" s="21"/>
      <c r="E8" s="241" t="s">
        <v>32</v>
      </c>
      <c r="F8" s="242"/>
      <c r="G8" s="243"/>
      <c r="H8" s="255" t="s">
        <v>30</v>
      </c>
      <c r="I8" s="255"/>
      <c r="J8" s="255"/>
      <c r="K8" s="255"/>
      <c r="L8" s="255"/>
    </row>
    <row r="9" spans="2:12" s="3" customFormat="1" ht="17.100000000000001" customHeight="1" x14ac:dyDescent="0.25">
      <c r="B9" s="257"/>
      <c r="C9" s="257"/>
      <c r="D9" s="61"/>
      <c r="E9" s="253" t="s">
        <v>65</v>
      </c>
      <c r="F9" s="253"/>
      <c r="G9" s="253"/>
      <c r="H9" s="240"/>
      <c r="I9" s="240"/>
      <c r="J9" s="240"/>
      <c r="K9" s="240"/>
      <c r="L9" s="240"/>
    </row>
    <row r="10" spans="2:12" s="3" customFormat="1" ht="17.100000000000001" customHeight="1" x14ac:dyDescent="0.25">
      <c r="B10" s="32"/>
      <c r="C10" s="32"/>
      <c r="D10" s="32"/>
      <c r="E10" s="253" t="s">
        <v>66</v>
      </c>
      <c r="F10" s="253"/>
      <c r="G10" s="253"/>
      <c r="H10" s="240"/>
      <c r="I10" s="240"/>
      <c r="J10" s="240"/>
      <c r="K10" s="240"/>
      <c r="L10" s="240"/>
    </row>
    <row r="11" spans="2:12" s="3" customFormat="1" ht="17.100000000000001" customHeight="1" x14ac:dyDescent="0.25">
      <c r="B11" s="261" t="s">
        <v>28</v>
      </c>
      <c r="C11" s="261"/>
      <c r="D11" s="261"/>
      <c r="E11" s="267"/>
      <c r="F11" s="267"/>
      <c r="G11" s="267"/>
      <c r="H11" s="264"/>
      <c r="I11" s="264"/>
      <c r="J11" s="264"/>
      <c r="K11" s="264"/>
      <c r="L11" s="264"/>
    </row>
    <row r="12" spans="2:12" s="3" customFormat="1" ht="17.100000000000001" customHeight="1" x14ac:dyDescent="0.25">
      <c r="B12" s="261"/>
      <c r="C12" s="261"/>
      <c r="D12" s="261"/>
      <c r="E12" s="18"/>
      <c r="F12" s="18"/>
      <c r="G12" s="18"/>
      <c r="H12" s="18"/>
      <c r="I12" s="18"/>
      <c r="J12" s="18"/>
      <c r="K12" s="18"/>
      <c r="L12" s="18"/>
    </row>
    <row r="13" spans="2:12" s="3" customFormat="1" ht="17.100000000000001" customHeight="1" x14ac:dyDescent="0.25">
      <c r="B13" s="261"/>
      <c r="C13" s="261"/>
      <c r="D13" s="261"/>
      <c r="E13" s="192" t="s">
        <v>36</v>
      </c>
      <c r="F13" s="189"/>
      <c r="G13" s="189"/>
      <c r="H13" s="189"/>
      <c r="I13" s="189"/>
      <c r="J13" s="189"/>
      <c r="K13" s="189"/>
      <c r="L13" s="189"/>
    </row>
    <row r="14" spans="2:12" s="3" customFormat="1" ht="17.100000000000001" customHeight="1" x14ac:dyDescent="0.25">
      <c r="B14" s="261"/>
      <c r="C14" s="261"/>
      <c r="D14" s="261"/>
      <c r="E14" s="242" t="s">
        <v>34</v>
      </c>
      <c r="F14" s="242"/>
      <c r="G14" s="243"/>
      <c r="H14" s="29" t="s">
        <v>67</v>
      </c>
      <c r="I14" s="244" t="s">
        <v>30</v>
      </c>
      <c r="J14" s="265"/>
      <c r="K14" s="265"/>
      <c r="L14" s="245"/>
    </row>
    <row r="15" spans="2:12" s="3" customFormat="1" x14ac:dyDescent="0.25">
      <c r="B15" s="261"/>
      <c r="C15" s="261"/>
      <c r="D15" s="261"/>
      <c r="E15" s="262" t="s">
        <v>65</v>
      </c>
      <c r="F15" s="262"/>
      <c r="G15" s="263"/>
      <c r="H15" s="28"/>
      <c r="I15" s="172"/>
      <c r="J15" s="266"/>
      <c r="K15" s="266"/>
      <c r="L15" s="173"/>
    </row>
    <row r="16" spans="2:12" s="3" customFormat="1" x14ac:dyDescent="0.25">
      <c r="B16" s="261"/>
      <c r="C16" s="261"/>
      <c r="D16" s="261"/>
      <c r="E16" s="259" t="s">
        <v>66</v>
      </c>
      <c r="F16" s="260"/>
      <c r="G16" s="260"/>
      <c r="H16" s="6"/>
      <c r="I16" s="240"/>
      <c r="J16" s="240"/>
      <c r="K16" s="240"/>
      <c r="L16" s="240"/>
    </row>
    <row r="17" spans="2:12" s="3" customFormat="1" x14ac:dyDescent="0.25">
      <c r="B17" s="261"/>
      <c r="C17" s="261"/>
      <c r="D17" s="261"/>
      <c r="E17" s="192" t="s">
        <v>37</v>
      </c>
      <c r="F17" s="189"/>
      <c r="G17" s="189"/>
      <c r="H17" s="189"/>
      <c r="I17" s="240"/>
      <c r="J17" s="240"/>
      <c r="K17" s="240"/>
      <c r="L17" s="240"/>
    </row>
    <row r="18" spans="2:12" s="3" customFormat="1" x14ac:dyDescent="0.25">
      <c r="B18" s="261"/>
      <c r="C18" s="261"/>
      <c r="D18" s="261"/>
    </row>
    <row r="19" spans="2:12" s="3" customFormat="1" x14ac:dyDescent="0.25">
      <c r="B19" s="261"/>
      <c r="C19" s="261"/>
      <c r="D19" s="261"/>
    </row>
    <row r="20" spans="2:12" s="3" customFormat="1" x14ac:dyDescent="0.25">
      <c r="B20" s="261"/>
      <c r="C20" s="261"/>
      <c r="D20" s="261"/>
    </row>
    <row r="21" spans="2:12" s="3" customFormat="1" x14ac:dyDescent="0.25">
      <c r="B21" s="261"/>
      <c r="C21" s="261"/>
      <c r="D21" s="261"/>
    </row>
    <row r="22" spans="2:12" s="3" customFormat="1" x14ac:dyDescent="0.25">
      <c r="B22" s="261"/>
      <c r="C22" s="261"/>
      <c r="D22" s="261"/>
    </row>
    <row r="23" spans="2:12" s="3" customFormat="1" x14ac:dyDescent="0.25">
      <c r="B23" s="261"/>
      <c r="C23" s="261"/>
      <c r="D23" s="261"/>
    </row>
    <row r="24" spans="2:12" s="3" customFormat="1" x14ac:dyDescent="0.25">
      <c r="B24" s="261"/>
      <c r="C24" s="261"/>
      <c r="D24" s="261"/>
    </row>
    <row r="25" spans="2:12" s="3" customFormat="1" x14ac:dyDescent="0.25">
      <c r="B25" s="261"/>
      <c r="C25" s="261"/>
      <c r="D25" s="261"/>
    </row>
    <row r="26" spans="2:12" s="3" customFormat="1" x14ac:dyDescent="0.25">
      <c r="B26" s="261"/>
      <c r="C26" s="261"/>
      <c r="D26" s="261"/>
    </row>
    <row r="27" spans="2:12" s="3" customFormat="1" x14ac:dyDescent="0.25">
      <c r="B27" s="261"/>
      <c r="C27" s="261"/>
      <c r="D27" s="261"/>
    </row>
    <row r="28" spans="2:12" s="3" customFormat="1" x14ac:dyDescent="0.25">
      <c r="B28" s="261"/>
      <c r="C28" s="261"/>
      <c r="D28" s="261"/>
    </row>
    <row r="29" spans="2:12" s="3" customFormat="1" x14ac:dyDescent="0.25">
      <c r="B29" s="261"/>
      <c r="C29" s="261"/>
      <c r="D29" s="261"/>
    </row>
    <row r="30" spans="2:12" s="3" customFormat="1" x14ac:dyDescent="0.25">
      <c r="B30" s="261"/>
      <c r="C30" s="261"/>
      <c r="D30" s="261"/>
    </row>
    <row r="31" spans="2:12" s="3" customFormat="1" x14ac:dyDescent="0.25">
      <c r="B31" s="261"/>
      <c r="C31" s="261"/>
      <c r="D31" s="261"/>
    </row>
    <row r="32" spans="2:12" s="3" customFormat="1" x14ac:dyDescent="0.25">
      <c r="B32" s="261"/>
      <c r="C32" s="261"/>
      <c r="D32" s="261"/>
    </row>
    <row r="33" spans="2:4" s="3" customFormat="1" x14ac:dyDescent="0.25">
      <c r="B33" s="261"/>
      <c r="C33" s="261"/>
      <c r="D33" s="261"/>
    </row>
  </sheetData>
  <mergeCells count="31">
    <mergeCell ref="E13:L13"/>
    <mergeCell ref="E7:L7"/>
    <mergeCell ref="E16:G16"/>
    <mergeCell ref="H8:L8"/>
    <mergeCell ref="B11:D33"/>
    <mergeCell ref="E15:G15"/>
    <mergeCell ref="E17:H17"/>
    <mergeCell ref="H9:L9"/>
    <mergeCell ref="H10:L10"/>
    <mergeCell ref="H11:L11"/>
    <mergeCell ref="I14:L14"/>
    <mergeCell ref="I15:L15"/>
    <mergeCell ref="I16:L16"/>
    <mergeCell ref="I17:L17"/>
    <mergeCell ref="E11:G11"/>
    <mergeCell ref="E14:G14"/>
    <mergeCell ref="B9:C9"/>
    <mergeCell ref="E9:G9"/>
    <mergeCell ref="E10:G10"/>
    <mergeCell ref="B1:D1"/>
    <mergeCell ref="E1:L1"/>
    <mergeCell ref="B2:D2"/>
    <mergeCell ref="E2:L2"/>
    <mergeCell ref="B4:D4"/>
    <mergeCell ref="E4:H4"/>
    <mergeCell ref="J4:L4"/>
    <mergeCell ref="F5:L5"/>
    <mergeCell ref="B6:C6"/>
    <mergeCell ref="B7:C7"/>
    <mergeCell ref="B8:C8"/>
    <mergeCell ref="E8:G8"/>
  </mergeCells>
  <pageMargins left="0.43307086614173229" right="0.23622047244094488" top="0.39370078740157483" bottom="0.3937007874015748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Layout" zoomScaleNormal="100" workbookViewId="0">
      <selection activeCell="G25" sqref="G25"/>
    </sheetView>
  </sheetViews>
  <sheetFormatPr baseColWidth="10" defaultRowHeight="15" x14ac:dyDescent="0.2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x14ac:dyDescent="0.25">
      <c r="A1" s="162" t="str">
        <f>Accueil!A7</f>
        <v>AO/EURE ACTIVITES ET SERVICES INTER-ENTREPRISES</v>
      </c>
      <c r="B1" s="162"/>
      <c r="C1" s="162"/>
      <c r="D1" s="162"/>
      <c r="E1" s="162"/>
      <c r="F1" s="162"/>
      <c r="G1" s="162"/>
      <c r="H1" s="162"/>
    </row>
    <row r="2" spans="1:8" x14ac:dyDescent="0.25">
      <c r="A2" s="163" t="s">
        <v>29</v>
      </c>
      <c r="B2" s="163"/>
      <c r="C2" s="163"/>
      <c r="D2" s="163"/>
      <c r="E2" s="163"/>
      <c r="F2" s="163"/>
      <c r="G2" s="163"/>
      <c r="H2" s="163"/>
    </row>
    <row r="3" spans="1:8" x14ac:dyDescent="0.25">
      <c r="A3" s="36"/>
      <c r="B3" s="36"/>
      <c r="C3" s="36"/>
      <c r="D3" s="36"/>
      <c r="E3" s="36"/>
      <c r="F3" s="36"/>
      <c r="G3" s="36"/>
      <c r="H3" s="36"/>
    </row>
    <row r="4" spans="1:8" x14ac:dyDescent="0.25">
      <c r="A4" s="164" t="s">
        <v>104</v>
      </c>
      <c r="B4" s="165"/>
      <c r="C4" s="165"/>
      <c r="D4" s="165"/>
      <c r="E4" s="37" t="s">
        <v>11</v>
      </c>
      <c r="F4" s="240"/>
      <c r="G4" s="240"/>
      <c r="H4" s="240"/>
    </row>
    <row r="5" spans="1:8" x14ac:dyDescent="0.25">
      <c r="A5" s="6" t="s">
        <v>0</v>
      </c>
      <c r="B5" s="164" t="s">
        <v>104</v>
      </c>
      <c r="C5" s="165"/>
      <c r="D5" s="165"/>
      <c r="E5" s="165"/>
      <c r="F5" s="165"/>
      <c r="G5" s="165"/>
      <c r="H5" s="165"/>
    </row>
    <row r="6" spans="1:8" x14ac:dyDescent="0.25">
      <c r="A6" s="38"/>
      <c r="B6" s="38"/>
      <c r="C6" s="38"/>
      <c r="D6" s="36"/>
      <c r="E6" s="36"/>
      <c r="F6" s="36"/>
      <c r="G6" s="36"/>
      <c r="H6" s="36"/>
    </row>
    <row r="7" spans="1:8" x14ac:dyDescent="0.25">
      <c r="A7" s="268" t="s">
        <v>71</v>
      </c>
      <c r="B7" s="269"/>
      <c r="C7" s="269"/>
      <c r="D7" s="269"/>
      <c r="E7" s="269"/>
      <c r="F7" s="269"/>
      <c r="G7" s="269"/>
      <c r="H7" s="269"/>
    </row>
    <row r="8" spans="1:8" x14ac:dyDescent="0.25">
      <c r="A8" s="241" t="s">
        <v>105</v>
      </c>
      <c r="B8" s="242"/>
      <c r="C8" s="243"/>
      <c r="D8" s="244" t="s">
        <v>30</v>
      </c>
      <c r="E8" s="245"/>
      <c r="F8" s="255" t="s">
        <v>31</v>
      </c>
      <c r="G8" s="255"/>
      <c r="H8" s="26" t="s">
        <v>109</v>
      </c>
    </row>
    <row r="9" spans="1:8" x14ac:dyDescent="0.25">
      <c r="A9" s="253" t="s">
        <v>106</v>
      </c>
      <c r="B9" s="253"/>
      <c r="C9" s="253"/>
      <c r="D9" s="172"/>
      <c r="E9" s="173"/>
      <c r="F9" s="240"/>
      <c r="G9" s="240"/>
      <c r="H9" s="37"/>
    </row>
    <row r="10" spans="1:8" x14ac:dyDescent="0.25">
      <c r="A10" s="36"/>
      <c r="B10" s="36"/>
      <c r="C10" s="36"/>
      <c r="D10" s="36"/>
      <c r="E10" s="36"/>
      <c r="F10" s="36"/>
      <c r="G10" s="36"/>
      <c r="H10" s="36"/>
    </row>
    <row r="11" spans="1:8" ht="15" customHeight="1" x14ac:dyDescent="0.25">
      <c r="A11" s="270" t="s">
        <v>107</v>
      </c>
      <c r="B11" s="270"/>
      <c r="C11" s="270"/>
      <c r="D11" s="270"/>
      <c r="E11" s="270"/>
      <c r="F11" s="270"/>
      <c r="G11" s="270"/>
      <c r="H11" s="270"/>
    </row>
    <row r="12" spans="1:8" x14ac:dyDescent="0.25">
      <c r="A12" s="270"/>
      <c r="B12" s="270"/>
      <c r="C12" s="270"/>
      <c r="D12" s="270"/>
      <c r="E12" s="270"/>
      <c r="F12" s="270"/>
      <c r="G12" s="270"/>
      <c r="H12" s="270"/>
    </row>
    <row r="13" spans="1:8" ht="15" customHeight="1" x14ac:dyDescent="0.25">
      <c r="A13" s="270" t="s">
        <v>108</v>
      </c>
      <c r="B13" s="270"/>
      <c r="C13" s="270"/>
      <c r="D13" s="270"/>
      <c r="E13" s="270"/>
      <c r="F13" s="270"/>
      <c r="G13" s="270"/>
      <c r="H13" s="270"/>
    </row>
    <row r="14" spans="1:8" x14ac:dyDescent="0.25">
      <c r="A14" s="58"/>
      <c r="B14" s="58"/>
      <c r="C14" s="58"/>
      <c r="D14" s="58"/>
      <c r="E14" s="58"/>
      <c r="F14" s="58"/>
      <c r="G14" s="58"/>
      <c r="H14" s="36"/>
    </row>
    <row r="15" spans="1:8" x14ac:dyDescent="0.25">
      <c r="A15" s="58"/>
      <c r="B15" s="58"/>
      <c r="C15" s="58"/>
      <c r="D15" s="58"/>
      <c r="E15" s="58"/>
      <c r="F15" s="58"/>
      <c r="G15" s="58"/>
      <c r="H15" s="36"/>
    </row>
    <row r="16" spans="1:8" x14ac:dyDescent="0.25">
      <c r="A16" s="58"/>
      <c r="B16" s="58"/>
      <c r="C16" s="58"/>
      <c r="D16" s="58"/>
      <c r="E16" s="58"/>
      <c r="F16" s="58"/>
      <c r="G16" s="58"/>
      <c r="H16" s="36"/>
    </row>
    <row r="17" spans="1:8" x14ac:dyDescent="0.25">
      <c r="A17" s="36"/>
      <c r="B17" s="36"/>
      <c r="C17" s="36"/>
      <c r="D17" s="36"/>
      <c r="E17" s="36"/>
      <c r="F17" s="36"/>
      <c r="G17" s="36"/>
      <c r="H17" s="36"/>
    </row>
    <row r="18" spans="1:8" x14ac:dyDescent="0.25">
      <c r="A18" s="36"/>
      <c r="B18" s="36"/>
      <c r="C18" s="36"/>
      <c r="D18" s="36"/>
      <c r="E18" s="36"/>
      <c r="F18" s="36"/>
      <c r="G18" s="36"/>
      <c r="H18" s="36"/>
    </row>
    <row r="19" spans="1:8" x14ac:dyDescent="0.25">
      <c r="A19" s="36"/>
      <c r="B19" s="36"/>
      <c r="C19" s="36"/>
      <c r="D19" s="36"/>
      <c r="E19" s="36"/>
      <c r="F19" s="36"/>
      <c r="G19" s="36"/>
      <c r="H19" s="36"/>
    </row>
    <row r="20" spans="1:8" x14ac:dyDescent="0.25">
      <c r="A20" s="36"/>
      <c r="B20" s="36"/>
      <c r="C20" s="36"/>
      <c r="D20" s="36"/>
      <c r="E20" s="36"/>
      <c r="F20" s="36"/>
      <c r="G20" s="36"/>
      <c r="H20" s="36"/>
    </row>
    <row r="21" spans="1:8" x14ac:dyDescent="0.25">
      <c r="A21" s="36"/>
      <c r="B21" s="36"/>
      <c r="C21" s="36"/>
      <c r="D21" s="36"/>
      <c r="E21" s="36"/>
      <c r="F21" s="36"/>
      <c r="G21" s="36"/>
      <c r="H21" s="36"/>
    </row>
    <row r="22" spans="1:8" x14ac:dyDescent="0.25">
      <c r="A22" s="36"/>
      <c r="B22" s="36"/>
      <c r="C22" s="36"/>
      <c r="D22" s="36"/>
      <c r="E22" s="36"/>
      <c r="F22" s="36"/>
      <c r="G22" s="36"/>
      <c r="H22" s="36"/>
    </row>
    <row r="23" spans="1:8" x14ac:dyDescent="0.25">
      <c r="A23" s="36"/>
      <c r="B23" s="36"/>
      <c r="C23" s="36"/>
      <c r="D23" s="36"/>
      <c r="E23" s="36"/>
      <c r="F23" s="36"/>
      <c r="G23" s="36"/>
      <c r="H23" s="36"/>
    </row>
    <row r="24" spans="1:8" x14ac:dyDescent="0.25">
      <c r="A24" s="36"/>
      <c r="B24" s="36"/>
      <c r="C24" s="36"/>
      <c r="D24" s="36"/>
      <c r="E24" s="36"/>
      <c r="F24" s="36"/>
      <c r="G24" s="36"/>
      <c r="H24" s="36"/>
    </row>
    <row r="25" spans="1:8" x14ac:dyDescent="0.25">
      <c r="A25" s="36"/>
      <c r="B25" s="36"/>
      <c r="C25" s="36"/>
      <c r="D25" s="36"/>
      <c r="E25" s="36"/>
      <c r="F25" s="36"/>
      <c r="G25" s="36"/>
      <c r="H25" s="36"/>
    </row>
    <row r="26" spans="1:8" x14ac:dyDescent="0.25">
      <c r="A26" s="36"/>
      <c r="B26" s="36"/>
      <c r="C26" s="36"/>
      <c r="D26" s="36"/>
      <c r="E26" s="36"/>
      <c r="F26" s="36"/>
      <c r="G26" s="36"/>
      <c r="H26" s="36"/>
    </row>
    <row r="27" spans="1:8" x14ac:dyDescent="0.25">
      <c r="A27" s="36"/>
      <c r="B27" s="36"/>
      <c r="C27" s="36"/>
      <c r="D27" s="36"/>
      <c r="E27" s="36"/>
      <c r="F27" s="36"/>
      <c r="G27" s="36"/>
      <c r="H27" s="36"/>
    </row>
    <row r="28" spans="1:8" x14ac:dyDescent="0.25">
      <c r="A28" s="36"/>
      <c r="B28" s="36"/>
      <c r="C28" s="36"/>
      <c r="D28" s="36"/>
      <c r="E28" s="36"/>
      <c r="F28" s="36"/>
      <c r="G28" s="36"/>
      <c r="H28" s="36"/>
    </row>
    <row r="29" spans="1:8" x14ac:dyDescent="0.25">
      <c r="A29" s="36"/>
      <c r="B29" s="36"/>
      <c r="C29" s="36"/>
      <c r="D29" s="36"/>
      <c r="E29" s="36"/>
      <c r="F29" s="36"/>
      <c r="G29" s="36"/>
      <c r="H29" s="36"/>
    </row>
    <row r="30" spans="1:8" x14ac:dyDescent="0.25">
      <c r="A30" s="36"/>
      <c r="B30" s="36"/>
      <c r="C30" s="36"/>
      <c r="D30" s="36"/>
      <c r="E30" s="36"/>
      <c r="F30" s="36"/>
      <c r="G30" s="36"/>
      <c r="H30" s="36"/>
    </row>
    <row r="31" spans="1:8" x14ac:dyDescent="0.25">
      <c r="A31" s="36"/>
      <c r="B31" s="36"/>
      <c r="C31" s="36"/>
      <c r="D31" s="36"/>
      <c r="E31" s="36"/>
      <c r="F31" s="36"/>
      <c r="G31" s="36"/>
      <c r="H31" s="36"/>
    </row>
    <row r="32" spans="1:8" x14ac:dyDescent="0.25">
      <c r="A32" s="36"/>
      <c r="B32" s="36"/>
      <c r="C32" s="36"/>
      <c r="D32" s="36"/>
      <c r="E32" s="36"/>
      <c r="F32" s="36"/>
      <c r="G32" s="36"/>
      <c r="H32" s="36"/>
    </row>
  </sheetData>
  <mergeCells count="14">
    <mergeCell ref="A9:C9"/>
    <mergeCell ref="D9:E9"/>
    <mergeCell ref="F9:G9"/>
    <mergeCell ref="A11:H12"/>
    <mergeCell ref="A13:H13"/>
    <mergeCell ref="A8:C8"/>
    <mergeCell ref="D8:E8"/>
    <mergeCell ref="F8:G8"/>
    <mergeCell ref="A7:H7"/>
    <mergeCell ref="A1:H1"/>
    <mergeCell ref="A2:H2"/>
    <mergeCell ref="A4:D4"/>
    <mergeCell ref="F4:H4"/>
    <mergeCell ref="B5:H5"/>
  </mergeCells>
  <pageMargins left="0.43307086614173229" right="0.23622047244094488"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32"/>
  <sheetViews>
    <sheetView showGridLines="0" view="pageLayout" zoomScaleNormal="100" workbookViewId="0">
      <selection activeCell="G13" sqref="G13"/>
    </sheetView>
  </sheetViews>
  <sheetFormatPr baseColWidth="10" defaultColWidth="11.42578125" defaultRowHeight="15" x14ac:dyDescent="0.25"/>
  <cols>
    <col min="1" max="1" width="4.140625" style="3" bestFit="1" customWidth="1"/>
    <col min="2" max="2" width="40.42578125" style="3" customWidth="1"/>
    <col min="3" max="3" width="14.85546875" style="3" bestFit="1" customWidth="1"/>
    <col min="4" max="4" width="80.7109375" style="3" customWidth="1"/>
    <col min="5" max="5" width="13.28515625" style="3" bestFit="1" customWidth="1"/>
    <col min="6" max="6" width="11.140625" style="3" bestFit="1" customWidth="1"/>
    <col min="7" max="12" width="19.5703125" style="3" customWidth="1"/>
    <col min="13" max="16384" width="11.42578125" style="3"/>
  </cols>
  <sheetData>
    <row r="1" spans="1:12"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1:12" ht="17.100000000000001" customHeight="1" x14ac:dyDescent="0.25">
      <c r="B2" s="163" t="s">
        <v>25</v>
      </c>
      <c r="C2" s="163"/>
      <c r="D2" s="163"/>
      <c r="E2" s="163" t="s">
        <v>29</v>
      </c>
      <c r="F2" s="163"/>
      <c r="G2" s="163"/>
      <c r="H2" s="163"/>
      <c r="I2" s="163"/>
      <c r="J2" s="163"/>
      <c r="K2" s="163"/>
      <c r="L2" s="163"/>
    </row>
    <row r="3" spans="1:12" ht="17.100000000000001" customHeight="1" thickBot="1" x14ac:dyDescent="0.3"/>
    <row r="4" spans="1:12" ht="17.100000000000001" customHeight="1" thickBot="1" x14ac:dyDescent="0.3">
      <c r="A4" s="35"/>
      <c r="B4" s="4" t="str">
        <f>"MATERIEL N°" &amp;$A$4</f>
        <v>MATERIEL N°</v>
      </c>
      <c r="C4" s="5" t="s">
        <v>11</v>
      </c>
      <c r="D4" s="37"/>
      <c r="E4" s="56" t="str">
        <f>"MATERIEL N°" &amp;$A$4</f>
        <v>MATERIEL N°</v>
      </c>
      <c r="F4" s="37" t="s">
        <v>11</v>
      </c>
      <c r="G4" s="193"/>
      <c r="H4" s="194"/>
      <c r="I4" s="194"/>
      <c r="J4" s="194"/>
      <c r="K4" s="194"/>
      <c r="L4" s="195"/>
    </row>
    <row r="5" spans="1:12" ht="17.100000000000001" customHeight="1" x14ac:dyDescent="0.25">
      <c r="B5" s="5" t="s">
        <v>0</v>
      </c>
      <c r="C5" s="161" t="s">
        <v>2</v>
      </c>
      <c r="D5" s="161"/>
      <c r="E5" s="44" t="s">
        <v>0</v>
      </c>
      <c r="F5" s="164" t="str">
        <f>C5</f>
        <v>IMPRIMANTE LOCALE A4 N&amp;B</v>
      </c>
      <c r="G5" s="165"/>
      <c r="H5" s="165"/>
      <c r="I5" s="165"/>
      <c r="J5" s="165"/>
      <c r="K5" s="165"/>
      <c r="L5" s="165"/>
    </row>
    <row r="6" spans="1:12" ht="17.100000000000001" customHeight="1" x14ac:dyDescent="0.25">
      <c r="B6" s="5" t="s">
        <v>1</v>
      </c>
      <c r="C6" s="172"/>
      <c r="D6" s="173"/>
      <c r="E6" s="7"/>
      <c r="F6" s="7"/>
      <c r="G6" s="7"/>
    </row>
    <row r="7" spans="1:12" ht="17.100000000000001" customHeight="1" x14ac:dyDescent="0.25">
      <c r="E7" s="190" t="s">
        <v>94</v>
      </c>
      <c r="F7" s="191"/>
      <c r="G7" s="191"/>
      <c r="H7" s="191"/>
      <c r="I7" s="191"/>
      <c r="J7" s="191"/>
      <c r="K7" s="191"/>
      <c r="L7" s="192"/>
    </row>
    <row r="8" spans="1:12" ht="17.100000000000001" customHeight="1" x14ac:dyDescent="0.25">
      <c r="B8" s="16" t="s">
        <v>9</v>
      </c>
      <c r="C8" s="9" t="s">
        <v>7</v>
      </c>
      <c r="D8" s="9" t="s">
        <v>8</v>
      </c>
      <c r="E8" s="196" t="s">
        <v>32</v>
      </c>
      <c r="F8" s="197"/>
      <c r="G8" s="42" t="s">
        <v>176</v>
      </c>
      <c r="H8" s="42" t="str">
        <f>Accueil!$B$13</f>
        <v>Achat</v>
      </c>
      <c r="I8" s="42" t="str">
        <f>Accueil!$C$13</f>
        <v>-</v>
      </c>
      <c r="J8" s="42" t="str">
        <f>Accueil!$D$13</f>
        <v>-</v>
      </c>
      <c r="K8" s="42" t="str">
        <f>Accueil!$E$13</f>
        <v>-</v>
      </c>
      <c r="L8" s="42" t="str">
        <f>Accueil!$F$13</f>
        <v>LOA 20 Trimestres</v>
      </c>
    </row>
    <row r="9" spans="1:12" ht="17.100000000000001" customHeight="1" x14ac:dyDescent="0.25">
      <c r="B9" s="5" t="s">
        <v>3</v>
      </c>
      <c r="C9" s="1">
        <v>20</v>
      </c>
      <c r="D9" s="1"/>
      <c r="E9" s="158" t="str">
        <f>"Matériel n°" &amp;$A$4</f>
        <v>Matériel n°</v>
      </c>
      <c r="F9" s="160"/>
      <c r="G9" s="86"/>
      <c r="H9" s="83"/>
      <c r="I9" s="86"/>
      <c r="J9" s="86"/>
      <c r="K9" s="86"/>
      <c r="L9" s="86"/>
    </row>
    <row r="10" spans="1:12" ht="17.100000000000001" customHeight="1" x14ac:dyDescent="0.25">
      <c r="B10" s="5" t="s">
        <v>20</v>
      </c>
      <c r="C10" s="1">
        <v>128</v>
      </c>
      <c r="D10" s="1"/>
      <c r="E10" s="158" t="s">
        <v>33</v>
      </c>
      <c r="F10" s="160"/>
      <c r="G10" s="86"/>
      <c r="H10" s="83"/>
      <c r="I10" s="86"/>
      <c r="J10" s="86"/>
      <c r="K10" s="86"/>
      <c r="L10" s="86"/>
    </row>
    <row r="11" spans="1:12" ht="17.100000000000001" customHeight="1" x14ac:dyDescent="0.25">
      <c r="B11" s="5" t="s">
        <v>24</v>
      </c>
      <c r="C11" s="1">
        <v>250</v>
      </c>
      <c r="D11" s="46"/>
      <c r="E11" s="2"/>
      <c r="F11" s="2"/>
      <c r="G11" s="2"/>
      <c r="H11" s="2"/>
      <c r="I11" s="2"/>
      <c r="J11" s="2"/>
      <c r="K11" s="2"/>
      <c r="L11" s="2"/>
    </row>
    <row r="12" spans="1:12" ht="17.100000000000001" customHeight="1" x14ac:dyDescent="0.25">
      <c r="B12" s="5" t="s">
        <v>4</v>
      </c>
      <c r="C12" s="1">
        <v>50</v>
      </c>
      <c r="D12" s="46"/>
      <c r="E12" s="189" t="s">
        <v>95</v>
      </c>
      <c r="F12" s="189"/>
      <c r="G12" s="189"/>
      <c r="H12" s="189"/>
      <c r="I12" s="189"/>
      <c r="J12" s="189"/>
      <c r="K12" s="189"/>
      <c r="L12" s="189"/>
    </row>
    <row r="13" spans="1:12" ht="17.100000000000001" customHeight="1" x14ac:dyDescent="0.25">
      <c r="B13" s="5" t="s">
        <v>5</v>
      </c>
      <c r="C13" s="1">
        <v>300</v>
      </c>
      <c r="D13" s="46"/>
      <c r="E13" s="42" t="s">
        <v>34</v>
      </c>
      <c r="F13" s="42" t="s">
        <v>35</v>
      </c>
      <c r="G13" s="42" t="s">
        <v>176</v>
      </c>
      <c r="H13" s="42" t="str">
        <f>Accueil!$B$13</f>
        <v>Achat</v>
      </c>
      <c r="I13" s="42" t="str">
        <f>Accueil!$C$13</f>
        <v>-</v>
      </c>
      <c r="J13" s="42" t="str">
        <f>Accueil!$D$13</f>
        <v>-</v>
      </c>
      <c r="K13" s="42" t="str">
        <f>Accueil!$E$13</f>
        <v>-</v>
      </c>
      <c r="L13" s="42" t="str">
        <f>Accueil!$F$13</f>
        <v>LOA 20 Trimestres</v>
      </c>
    </row>
    <row r="14" spans="1:12" ht="17.100000000000001" customHeight="1" x14ac:dyDescent="0.25">
      <c r="E14" s="83" t="str">
        <f>"Matériel n°" &amp;$A$4</f>
        <v>Matériel n°</v>
      </c>
      <c r="F14" s="86">
        <f>C6</f>
        <v>0</v>
      </c>
      <c r="G14" s="86"/>
      <c r="H14" s="86"/>
      <c r="I14" s="86"/>
      <c r="J14" s="86"/>
      <c r="K14" s="86"/>
      <c r="L14" s="86"/>
    </row>
    <row r="15" spans="1:12" ht="17.100000000000001" customHeight="1" x14ac:dyDescent="0.25">
      <c r="B15" s="16" t="s">
        <v>6</v>
      </c>
      <c r="C15" s="9" t="s">
        <v>12</v>
      </c>
      <c r="D15" s="47" t="s">
        <v>8</v>
      </c>
      <c r="E15" s="83" t="s">
        <v>33</v>
      </c>
      <c r="F15" s="86"/>
      <c r="G15" s="86"/>
      <c r="H15" s="86"/>
      <c r="I15" s="86"/>
      <c r="J15" s="86"/>
      <c r="K15" s="86"/>
      <c r="L15" s="86"/>
    </row>
    <row r="16" spans="1:12" ht="17.100000000000001" customHeight="1" x14ac:dyDescent="0.25">
      <c r="B16" s="185" t="s">
        <v>103</v>
      </c>
      <c r="C16" s="187" t="s">
        <v>13</v>
      </c>
      <c r="D16" s="187"/>
      <c r="E16" s="189" t="s">
        <v>37</v>
      </c>
      <c r="F16" s="189"/>
      <c r="G16" s="84"/>
      <c r="H16" s="40"/>
      <c r="I16" s="40"/>
      <c r="J16" s="40"/>
      <c r="K16" s="40"/>
      <c r="L16" s="40"/>
    </row>
    <row r="17" spans="1:12" ht="17.100000000000001" customHeight="1" x14ac:dyDescent="0.25">
      <c r="B17" s="186"/>
      <c r="C17" s="188"/>
      <c r="D17" s="188"/>
      <c r="E17" s="189" t="str">
        <f>IF(Accueil!$B$12="Oui","SOMME DES LOYERS LOA 4 T","-")</f>
        <v>SOMME DES LOYERS LOA 4 T</v>
      </c>
      <c r="F17" s="189"/>
      <c r="G17" s="43"/>
      <c r="H17" s="86"/>
      <c r="I17" s="40"/>
      <c r="J17" s="40"/>
      <c r="K17" s="40"/>
      <c r="L17" s="40"/>
    </row>
    <row r="18" spans="1:12" ht="17.100000000000001" customHeight="1" x14ac:dyDescent="0.25">
      <c r="B18" s="185" t="s">
        <v>158</v>
      </c>
      <c r="C18" s="187" t="s">
        <v>13</v>
      </c>
      <c r="D18" s="187"/>
      <c r="E18" s="189" t="str">
        <f>IF(Accueil!$C$12="Oui","SOMME DES LOYERS LOA 8 T","-")</f>
        <v>-</v>
      </c>
      <c r="F18" s="189"/>
      <c r="G18" s="43"/>
      <c r="H18" s="40"/>
      <c r="I18" s="86"/>
      <c r="J18" s="40"/>
      <c r="K18" s="40"/>
      <c r="L18" s="40"/>
    </row>
    <row r="19" spans="1:12" ht="17.100000000000001" customHeight="1" x14ac:dyDescent="0.25">
      <c r="B19" s="186"/>
      <c r="C19" s="188"/>
      <c r="D19" s="188"/>
      <c r="E19" s="189" t="str">
        <f>IF(Accueil!$D$12="Oui","SOMME DES LOYERS LOA 12 T","-")</f>
        <v>-</v>
      </c>
      <c r="F19" s="189"/>
      <c r="G19" s="43"/>
      <c r="H19" s="40"/>
      <c r="I19" s="40"/>
      <c r="J19" s="86"/>
      <c r="K19" s="40"/>
      <c r="L19" s="40"/>
    </row>
    <row r="20" spans="1:12" ht="17.100000000000001" customHeight="1" x14ac:dyDescent="0.25">
      <c r="E20" s="189" t="str">
        <f>IF(Accueil!$E$12="Oui","SOMME DES LOYERS LOA 16 T","-")</f>
        <v>-</v>
      </c>
      <c r="F20" s="189"/>
      <c r="G20" s="43"/>
      <c r="H20" s="40"/>
      <c r="I20" s="40"/>
      <c r="J20" s="40"/>
      <c r="K20" s="41"/>
      <c r="L20" s="40"/>
    </row>
    <row r="21" spans="1:12" ht="17.100000000000001" customHeight="1" x14ac:dyDescent="0.25">
      <c r="B21" s="16" t="s">
        <v>10</v>
      </c>
      <c r="C21" s="9" t="s">
        <v>7</v>
      </c>
      <c r="D21" s="9" t="s">
        <v>8</v>
      </c>
      <c r="E21" s="189" t="str">
        <f>IF(Accueil!$F$12="Oui","SOMME DES LOYERS LOA 20 T","-")</f>
        <v>SOMME DES LOYERS LOA 20 T</v>
      </c>
      <c r="F21" s="189"/>
      <c r="G21" s="43"/>
      <c r="H21" s="40"/>
      <c r="I21" s="40"/>
      <c r="J21" s="40"/>
      <c r="K21" s="40"/>
      <c r="L21" s="83"/>
    </row>
    <row r="22" spans="1:12" ht="17.100000000000001" customHeight="1" x14ac:dyDescent="0.25">
      <c r="A22" s="174" t="s">
        <v>14</v>
      </c>
      <c r="B22" s="5" t="s">
        <v>24</v>
      </c>
      <c r="C22" s="1">
        <v>250</v>
      </c>
      <c r="D22" s="1"/>
    </row>
    <row r="23" spans="1:12" ht="17.100000000000001" customHeight="1" x14ac:dyDescent="0.25">
      <c r="A23" s="175"/>
      <c r="B23" s="11" t="s">
        <v>15</v>
      </c>
      <c r="C23" s="1">
        <v>250</v>
      </c>
      <c r="D23" s="1"/>
    </row>
    <row r="24" spans="1:12" ht="17.100000000000001" customHeight="1" x14ac:dyDescent="0.25"/>
    <row r="25" spans="1:12" ht="17.100000000000001" customHeight="1" x14ac:dyDescent="0.25">
      <c r="B25" s="176" t="s">
        <v>27</v>
      </c>
      <c r="C25" s="177"/>
      <c r="D25" s="178"/>
    </row>
    <row r="26" spans="1:12" ht="17.100000000000001" customHeight="1" x14ac:dyDescent="0.25">
      <c r="B26" s="179"/>
      <c r="C26" s="180"/>
      <c r="D26" s="181"/>
    </row>
    <row r="27" spans="1:12" ht="17.100000000000001" customHeight="1" x14ac:dyDescent="0.25">
      <c r="B27" s="179"/>
      <c r="C27" s="180"/>
      <c r="D27" s="181"/>
    </row>
    <row r="28" spans="1:12" ht="17.100000000000001" customHeight="1" x14ac:dyDescent="0.25">
      <c r="B28" s="179"/>
      <c r="C28" s="180"/>
      <c r="D28" s="181"/>
    </row>
    <row r="29" spans="1:12" ht="17.100000000000001" customHeight="1" x14ac:dyDescent="0.25">
      <c r="B29" s="179"/>
      <c r="C29" s="180"/>
      <c r="D29" s="181"/>
    </row>
    <row r="30" spans="1:12" ht="17.100000000000001" customHeight="1" x14ac:dyDescent="0.25">
      <c r="B30" s="179"/>
      <c r="C30" s="180"/>
      <c r="D30" s="181"/>
    </row>
    <row r="31" spans="1:12" ht="17.100000000000001" customHeight="1" x14ac:dyDescent="0.25">
      <c r="B31" s="179"/>
      <c r="C31" s="180"/>
      <c r="D31" s="181"/>
    </row>
    <row r="32" spans="1:12" ht="17.100000000000001" customHeight="1" x14ac:dyDescent="0.25">
      <c r="B32" s="182"/>
      <c r="C32" s="183"/>
      <c r="D32" s="184"/>
    </row>
  </sheetData>
  <mergeCells count="27">
    <mergeCell ref="E21:F21"/>
    <mergeCell ref="E7:L7"/>
    <mergeCell ref="E1:L1"/>
    <mergeCell ref="E2:L2"/>
    <mergeCell ref="G4:L4"/>
    <mergeCell ref="F5:L5"/>
    <mergeCell ref="E12:L12"/>
    <mergeCell ref="E20:F20"/>
    <mergeCell ref="E17:F17"/>
    <mergeCell ref="E18:F18"/>
    <mergeCell ref="E19:F19"/>
    <mergeCell ref="E16:F16"/>
    <mergeCell ref="E8:F8"/>
    <mergeCell ref="E9:F9"/>
    <mergeCell ref="E10:F10"/>
    <mergeCell ref="C5:D5"/>
    <mergeCell ref="C6:D6"/>
    <mergeCell ref="A22:A23"/>
    <mergeCell ref="B25:D32"/>
    <mergeCell ref="B1:D1"/>
    <mergeCell ref="B2:D2"/>
    <mergeCell ref="B16:B17"/>
    <mergeCell ref="C16:C17"/>
    <mergeCell ref="B18:B19"/>
    <mergeCell ref="C18:C19"/>
    <mergeCell ref="D16:D17"/>
    <mergeCell ref="D18:D19"/>
  </mergeCells>
  <printOptions horizontalCentered="1" verticalCentered="1"/>
  <pageMargins left="0.19791666666666666" right="0.23622047244094491" top="0.39370078740157483" bottom="0.3937007874015748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zoomScaleNormal="100" workbookViewId="0">
      <selection activeCell="M24" sqref="M24"/>
    </sheetView>
  </sheetViews>
  <sheetFormatPr baseColWidth="10" defaultRowHeight="15" x14ac:dyDescent="0.2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x14ac:dyDescent="0.25">
      <c r="A1" s="162" t="str">
        <f>Accueil!A7</f>
        <v>AO/EURE ACTIVITES ET SERVICES INTER-ENTREPRISES</v>
      </c>
      <c r="B1" s="162"/>
      <c r="C1" s="162"/>
      <c r="D1" s="162"/>
      <c r="E1" s="162"/>
      <c r="F1" s="162"/>
      <c r="G1" s="162"/>
      <c r="H1" s="162"/>
    </row>
    <row r="2" spans="1:8" x14ac:dyDescent="0.25">
      <c r="A2" s="163" t="s">
        <v>29</v>
      </c>
      <c r="B2" s="163"/>
      <c r="C2" s="163"/>
      <c r="D2" s="163"/>
      <c r="E2" s="163"/>
      <c r="F2" s="163"/>
      <c r="G2" s="163"/>
      <c r="H2" s="163"/>
    </row>
    <row r="3" spans="1:8" x14ac:dyDescent="0.25">
      <c r="A3" s="3"/>
      <c r="B3" s="3"/>
      <c r="C3" s="3"/>
      <c r="D3" s="3"/>
      <c r="E3" s="3"/>
      <c r="F3" s="3"/>
      <c r="G3" s="3"/>
      <c r="H3" s="3"/>
    </row>
    <row r="4" spans="1:8" x14ac:dyDescent="0.25">
      <c r="A4" s="164" t="s">
        <v>68</v>
      </c>
      <c r="B4" s="165"/>
      <c r="C4" s="165"/>
      <c r="D4" s="165"/>
      <c r="E4" s="5" t="s">
        <v>11</v>
      </c>
      <c r="F4" s="240"/>
      <c r="G4" s="240"/>
      <c r="H4" s="240"/>
    </row>
    <row r="5" spans="1:8" x14ac:dyDescent="0.25">
      <c r="A5" s="6" t="s">
        <v>0</v>
      </c>
      <c r="B5" s="164" t="s">
        <v>68</v>
      </c>
      <c r="C5" s="165"/>
      <c r="D5" s="165"/>
      <c r="E5" s="165"/>
      <c r="F5" s="165"/>
      <c r="G5" s="165"/>
      <c r="H5" s="165"/>
    </row>
    <row r="6" spans="1:8" x14ac:dyDescent="0.25">
      <c r="A6" s="7"/>
      <c r="B6" s="7"/>
      <c r="C6" s="7"/>
      <c r="D6" s="3"/>
      <c r="E6" s="3"/>
      <c r="F6" s="3"/>
      <c r="G6" s="3"/>
      <c r="H6" s="3"/>
    </row>
    <row r="7" spans="1:8" x14ac:dyDescent="0.25">
      <c r="A7" s="189" t="s">
        <v>71</v>
      </c>
      <c r="B7" s="189"/>
      <c r="C7" s="189"/>
      <c r="D7" s="189"/>
      <c r="E7" s="189"/>
      <c r="F7" s="189"/>
      <c r="G7" s="189"/>
      <c r="H7" s="8"/>
    </row>
    <row r="8" spans="1:8" x14ac:dyDescent="0.25">
      <c r="A8" s="241" t="s">
        <v>72</v>
      </c>
      <c r="B8" s="242"/>
      <c r="C8" s="243"/>
      <c r="D8" s="244" t="s">
        <v>30</v>
      </c>
      <c r="E8" s="245"/>
      <c r="F8" s="244" t="s">
        <v>31</v>
      </c>
      <c r="G8" s="245"/>
      <c r="H8" s="10"/>
    </row>
    <row r="9" spans="1:8" x14ac:dyDescent="0.25">
      <c r="A9" s="271" t="s">
        <v>73</v>
      </c>
      <c r="B9" s="262"/>
      <c r="C9" s="263"/>
      <c r="D9" s="172"/>
      <c r="E9" s="173"/>
      <c r="F9" s="172"/>
      <c r="G9" s="173"/>
      <c r="H9" s="3"/>
    </row>
    <row r="10" spans="1:8" x14ac:dyDescent="0.25">
      <c r="A10" s="253" t="s">
        <v>74</v>
      </c>
      <c r="B10" s="253"/>
      <c r="C10" s="253"/>
      <c r="D10" s="172"/>
      <c r="E10" s="173"/>
      <c r="F10" s="172"/>
      <c r="G10" s="173"/>
      <c r="H10" s="3"/>
    </row>
    <row r="11" spans="1:8" x14ac:dyDescent="0.25">
      <c r="A11" s="3"/>
      <c r="B11" s="3"/>
      <c r="C11" s="3"/>
      <c r="D11" s="3"/>
      <c r="E11" s="3"/>
      <c r="F11" s="3"/>
      <c r="G11" s="3"/>
      <c r="H11" s="3"/>
    </row>
    <row r="12" spans="1:8" x14ac:dyDescent="0.25">
      <c r="A12" s="272" t="s">
        <v>222</v>
      </c>
      <c r="B12" s="272"/>
      <c r="C12" s="272"/>
      <c r="D12" s="272"/>
      <c r="E12" s="272"/>
      <c r="F12" s="272"/>
      <c r="G12" s="272"/>
      <c r="H12" s="3"/>
    </row>
    <row r="13" spans="1:8" x14ac:dyDescent="0.25">
      <c r="A13" s="3" t="s">
        <v>69</v>
      </c>
      <c r="B13" s="3"/>
      <c r="C13" s="3"/>
      <c r="D13" s="3"/>
      <c r="E13" s="3"/>
      <c r="F13" s="3"/>
      <c r="G13" s="3"/>
      <c r="H13" s="3"/>
    </row>
    <row r="14" spans="1:8" x14ac:dyDescent="0.25">
      <c r="A14" s="3" t="s">
        <v>70</v>
      </c>
      <c r="B14" s="3"/>
      <c r="C14" s="3"/>
      <c r="D14" s="3"/>
      <c r="E14" s="3"/>
      <c r="F14" s="3"/>
      <c r="G14" s="3"/>
      <c r="H14" s="3"/>
    </row>
    <row r="15" spans="1:8" x14ac:dyDescent="0.25">
      <c r="A15" s="36"/>
      <c r="B15" s="36"/>
      <c r="C15" s="36"/>
      <c r="D15" s="36"/>
      <c r="E15" s="3"/>
      <c r="F15" s="3"/>
      <c r="G15" s="3"/>
      <c r="H15" s="3"/>
    </row>
    <row r="16" spans="1:8" x14ac:dyDescent="0.25">
      <c r="A16" s="3"/>
      <c r="B16" s="3"/>
      <c r="C16" s="3"/>
      <c r="D16" s="3"/>
      <c r="E16" s="3"/>
      <c r="F16" s="3"/>
      <c r="G16" s="3"/>
      <c r="H16" s="3"/>
    </row>
    <row r="17" spans="1:8" x14ac:dyDescent="0.25">
      <c r="A17" s="3"/>
      <c r="B17" s="3"/>
      <c r="C17" s="3"/>
      <c r="D17" s="3"/>
      <c r="E17" s="3"/>
      <c r="F17" s="3"/>
      <c r="G17" s="3"/>
      <c r="H17" s="3"/>
    </row>
    <row r="18" spans="1:8" x14ac:dyDescent="0.25">
      <c r="A18" s="3"/>
      <c r="B18" s="3"/>
      <c r="C18" s="3"/>
      <c r="D18" s="274" t="s">
        <v>224</v>
      </c>
      <c r="E18" s="274"/>
      <c r="F18" s="3"/>
      <c r="G18" s="3"/>
      <c r="H18" s="3"/>
    </row>
    <row r="19" spans="1:8" x14ac:dyDescent="0.25">
      <c r="A19" s="3"/>
      <c r="B19" s="3"/>
      <c r="C19" s="3"/>
      <c r="D19" s="275" t="s">
        <v>225</v>
      </c>
      <c r="E19" s="276">
        <v>80000</v>
      </c>
      <c r="F19" s="3"/>
      <c r="G19" s="3"/>
      <c r="H19" s="3"/>
    </row>
    <row r="20" spans="1:8" x14ac:dyDescent="0.25">
      <c r="A20" s="3"/>
      <c r="B20" s="3"/>
      <c r="C20" s="3"/>
      <c r="D20" s="275" t="s">
        <v>226</v>
      </c>
      <c r="E20" s="276">
        <v>260000</v>
      </c>
      <c r="F20" s="3"/>
      <c r="G20" s="3"/>
      <c r="H20" s="3"/>
    </row>
    <row r="21" spans="1:8" x14ac:dyDescent="0.25">
      <c r="A21" s="3"/>
      <c r="B21" s="3"/>
      <c r="C21" s="3"/>
      <c r="D21" s="3"/>
      <c r="E21" s="3"/>
      <c r="F21" s="3"/>
      <c r="G21" s="3"/>
      <c r="H21" s="3"/>
    </row>
    <row r="22" spans="1:8" x14ac:dyDescent="0.25">
      <c r="A22" s="3"/>
      <c r="B22" s="3"/>
      <c r="C22" s="3"/>
      <c r="D22" s="3"/>
      <c r="E22" s="3"/>
      <c r="F22" s="3"/>
      <c r="G22" s="3"/>
      <c r="H22" s="3"/>
    </row>
    <row r="23" spans="1:8" x14ac:dyDescent="0.25">
      <c r="A23" s="3"/>
      <c r="B23" s="3"/>
      <c r="C23" s="3"/>
      <c r="D23" s="3"/>
      <c r="E23" s="3"/>
      <c r="F23" s="3"/>
      <c r="G23" s="3"/>
      <c r="H23" s="3"/>
    </row>
    <row r="24" spans="1:8" x14ac:dyDescent="0.25">
      <c r="A24" s="3"/>
      <c r="B24" s="3"/>
      <c r="C24" s="3"/>
      <c r="D24" s="3"/>
      <c r="E24" s="3"/>
      <c r="F24" s="3"/>
      <c r="G24" s="3"/>
      <c r="H24" s="3"/>
    </row>
    <row r="25" spans="1:8" x14ac:dyDescent="0.25">
      <c r="A25" s="3"/>
      <c r="B25" s="3"/>
      <c r="C25" s="3"/>
      <c r="D25" s="3"/>
      <c r="E25" s="3"/>
      <c r="F25" s="3"/>
      <c r="G25" s="3"/>
      <c r="H25" s="3"/>
    </row>
    <row r="26" spans="1:8" x14ac:dyDescent="0.25">
      <c r="A26" s="3"/>
      <c r="B26" s="3"/>
      <c r="C26" s="3"/>
      <c r="D26" s="3"/>
      <c r="E26" s="3"/>
      <c r="F26" s="3"/>
      <c r="G26" s="3"/>
      <c r="H26" s="3"/>
    </row>
    <row r="27" spans="1:8" x14ac:dyDescent="0.25">
      <c r="A27" s="3"/>
      <c r="B27" s="3"/>
      <c r="C27" s="3"/>
      <c r="D27" s="3"/>
      <c r="E27" s="3"/>
      <c r="F27" s="3"/>
      <c r="G27" s="3"/>
      <c r="H27" s="3"/>
    </row>
    <row r="28" spans="1:8" x14ac:dyDescent="0.25">
      <c r="A28" s="3"/>
      <c r="B28" s="3"/>
      <c r="C28" s="3"/>
      <c r="D28" s="3"/>
      <c r="E28" s="3"/>
      <c r="F28" s="3"/>
      <c r="G28" s="3"/>
      <c r="H28" s="3"/>
    </row>
    <row r="29" spans="1:8" x14ac:dyDescent="0.25">
      <c r="A29" s="3"/>
      <c r="B29" s="3"/>
      <c r="C29" s="3"/>
      <c r="D29" s="3"/>
      <c r="E29" s="3"/>
      <c r="F29" s="3"/>
      <c r="G29" s="3"/>
      <c r="H29" s="3"/>
    </row>
    <row r="30" spans="1:8" x14ac:dyDescent="0.25">
      <c r="A30" s="3"/>
      <c r="B30" s="3"/>
      <c r="C30" s="3"/>
      <c r="D30" s="3"/>
      <c r="E30" s="3"/>
      <c r="F30" s="3"/>
      <c r="G30" s="3"/>
      <c r="H30" s="3"/>
    </row>
    <row r="31" spans="1:8" x14ac:dyDescent="0.25">
      <c r="A31" s="3"/>
      <c r="B31" s="3"/>
      <c r="C31" s="3"/>
      <c r="D31" s="3"/>
      <c r="E31" s="3"/>
      <c r="F31" s="3"/>
      <c r="G31" s="3"/>
      <c r="H31" s="3"/>
    </row>
    <row r="32" spans="1:8"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3"/>
      <c r="B35" s="3"/>
      <c r="C35" s="3"/>
      <c r="D35" s="3"/>
      <c r="E35" s="3"/>
      <c r="F35" s="3"/>
      <c r="G35" s="3"/>
      <c r="H35" s="3"/>
    </row>
    <row r="36" spans="1:8" x14ac:dyDescent="0.25">
      <c r="A36" s="3"/>
      <c r="B36" s="3"/>
      <c r="C36" s="3"/>
      <c r="D36" s="3"/>
      <c r="E36" s="3"/>
      <c r="F36" s="3"/>
      <c r="G36" s="3"/>
      <c r="H36" s="3"/>
    </row>
  </sheetData>
  <mergeCells count="17">
    <mergeCell ref="A12:G12"/>
    <mergeCell ref="D18:E18"/>
    <mergeCell ref="A10:C10"/>
    <mergeCell ref="D10:E10"/>
    <mergeCell ref="F10:G10"/>
    <mergeCell ref="A8:C8"/>
    <mergeCell ref="D8:E8"/>
    <mergeCell ref="F8:G8"/>
    <mergeCell ref="A9:C9"/>
    <mergeCell ref="D9:E9"/>
    <mergeCell ref="F9:G9"/>
    <mergeCell ref="A7:G7"/>
    <mergeCell ref="A1:H1"/>
    <mergeCell ref="A2:H2"/>
    <mergeCell ref="A4:D4"/>
    <mergeCell ref="F4:H4"/>
    <mergeCell ref="B5:H5"/>
  </mergeCells>
  <pageMargins left="0.43307086614173229" right="0.23622047244094488" top="0.39370078740157483" bottom="0.3937007874015748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view="pageLayout" zoomScaleNormal="100" workbookViewId="0">
      <selection activeCell="B18" sqref="B18"/>
    </sheetView>
  </sheetViews>
  <sheetFormatPr baseColWidth="10" defaultRowHeight="15" x14ac:dyDescent="0.25"/>
  <cols>
    <col min="1" max="1" width="4.85546875" bestFit="1" customWidth="1"/>
    <col min="2" max="2" width="101.85546875" customWidth="1"/>
    <col min="3" max="3" width="7" customWidth="1"/>
    <col min="4" max="4" width="7.28515625" customWidth="1"/>
    <col min="5" max="5" width="15.28515625" bestFit="1" customWidth="1"/>
  </cols>
  <sheetData>
    <row r="1" spans="1:5" ht="15.75" x14ac:dyDescent="0.25">
      <c r="A1" s="162" t="str">
        <f>Accueil!A7</f>
        <v>AO/EURE ACTIVITES ET SERVICES INTER-ENTREPRISES</v>
      </c>
      <c r="B1" s="162"/>
      <c r="C1" s="162"/>
      <c r="D1" s="162"/>
      <c r="E1" s="162"/>
    </row>
    <row r="2" spans="1:5" x14ac:dyDescent="0.25">
      <c r="A2" s="163" t="s">
        <v>149</v>
      </c>
      <c r="B2" s="163"/>
      <c r="C2" s="163"/>
      <c r="D2" s="163"/>
      <c r="E2" s="163"/>
    </row>
    <row r="3" spans="1:5" ht="15.75" thickBot="1" x14ac:dyDescent="0.3"/>
    <row r="4" spans="1:5" ht="16.5" thickBot="1" x14ac:dyDescent="0.3">
      <c r="A4" s="62"/>
      <c r="B4" s="64" t="s">
        <v>132</v>
      </c>
      <c r="C4" s="65" t="s">
        <v>133</v>
      </c>
      <c r="D4" s="65" t="s">
        <v>134</v>
      </c>
      <c r="E4" s="65" t="s">
        <v>135</v>
      </c>
    </row>
    <row r="5" spans="1:5" ht="15.75" x14ac:dyDescent="0.25">
      <c r="A5" s="69" t="s">
        <v>136</v>
      </c>
      <c r="B5" s="77" t="s">
        <v>150</v>
      </c>
      <c r="C5" s="75"/>
      <c r="D5" s="75"/>
      <c r="E5" s="76"/>
    </row>
    <row r="6" spans="1:5" ht="31.5" x14ac:dyDescent="0.25">
      <c r="A6" s="70" t="s">
        <v>137</v>
      </c>
      <c r="B6" s="78" t="s">
        <v>151</v>
      </c>
      <c r="C6" s="66"/>
      <c r="D6" s="63"/>
      <c r="E6" s="68"/>
    </row>
    <row r="7" spans="1:5" ht="63" x14ac:dyDescent="0.25">
      <c r="A7" s="70" t="s">
        <v>138</v>
      </c>
      <c r="B7" s="78" t="s">
        <v>152</v>
      </c>
      <c r="C7" s="66"/>
      <c r="D7" s="63"/>
      <c r="E7" s="63"/>
    </row>
    <row r="8" spans="1:5" ht="31.5" x14ac:dyDescent="0.25">
      <c r="A8" s="70" t="s">
        <v>139</v>
      </c>
      <c r="B8" s="78" t="s">
        <v>153</v>
      </c>
      <c r="C8" s="66"/>
      <c r="D8" s="63"/>
      <c r="E8" s="63"/>
    </row>
    <row r="9" spans="1:5" ht="47.25" x14ac:dyDescent="0.25">
      <c r="A9" s="70" t="s">
        <v>140</v>
      </c>
      <c r="B9" s="78" t="s">
        <v>142</v>
      </c>
      <c r="C9" s="66"/>
      <c r="D9" s="63"/>
      <c r="E9" s="63"/>
    </row>
    <row r="10" spans="1:5" ht="31.5" x14ac:dyDescent="0.25">
      <c r="A10" s="70" t="s">
        <v>141</v>
      </c>
      <c r="B10" s="78" t="s">
        <v>144</v>
      </c>
      <c r="C10" s="66"/>
      <c r="D10" s="63"/>
      <c r="E10" s="63"/>
    </row>
    <row r="11" spans="1:5" ht="47.25" x14ac:dyDescent="0.25">
      <c r="A11" s="70" t="s">
        <v>143</v>
      </c>
      <c r="B11" s="78" t="s">
        <v>146</v>
      </c>
      <c r="C11" s="66"/>
      <c r="D11" s="63"/>
      <c r="E11" s="63"/>
    </row>
    <row r="12" spans="1:5" ht="63" x14ac:dyDescent="0.25">
      <c r="A12" s="70" t="s">
        <v>145</v>
      </c>
      <c r="B12" s="78" t="s">
        <v>148</v>
      </c>
      <c r="C12" s="66"/>
      <c r="D12" s="63"/>
      <c r="E12" s="63"/>
    </row>
    <row r="13" spans="1:5" ht="30" x14ac:dyDescent="0.25">
      <c r="A13" s="73" t="s">
        <v>147</v>
      </c>
      <c r="B13" s="79" t="s">
        <v>154</v>
      </c>
      <c r="C13" s="74"/>
      <c r="D13" s="74"/>
      <c r="E13" s="74" t="s">
        <v>156</v>
      </c>
    </row>
    <row r="14" spans="1:5" ht="30.75" thickBot="1" x14ac:dyDescent="0.3">
      <c r="A14" s="71" t="s">
        <v>155</v>
      </c>
      <c r="B14" s="80" t="s">
        <v>157</v>
      </c>
      <c r="C14" s="67"/>
      <c r="D14" s="67"/>
      <c r="E14" s="67" t="s">
        <v>156</v>
      </c>
    </row>
    <row r="15" spans="1:5" x14ac:dyDescent="0.25">
      <c r="A15" s="10"/>
      <c r="B15" s="10"/>
      <c r="C15" s="10"/>
      <c r="D15" s="10"/>
      <c r="E15" s="10"/>
    </row>
    <row r="16" spans="1:5" x14ac:dyDescent="0.25">
      <c r="A16" s="10"/>
      <c r="B16" s="10"/>
      <c r="C16" s="10"/>
      <c r="D16" s="10"/>
      <c r="E16" s="10"/>
    </row>
    <row r="17" spans="1:5" x14ac:dyDescent="0.25">
      <c r="A17" s="10"/>
      <c r="B17" s="10"/>
      <c r="C17" s="10"/>
      <c r="D17" s="10"/>
      <c r="E17" s="10"/>
    </row>
    <row r="18" spans="1:5" x14ac:dyDescent="0.25">
      <c r="A18" s="10"/>
      <c r="B18" s="10"/>
      <c r="C18" s="10"/>
      <c r="D18" s="10"/>
      <c r="E18" s="10"/>
    </row>
    <row r="19" spans="1:5" x14ac:dyDescent="0.25">
      <c r="A19" s="36"/>
      <c r="B19" s="36"/>
      <c r="C19" s="36"/>
      <c r="D19" s="36"/>
      <c r="E19" s="36"/>
    </row>
    <row r="20" spans="1:5" x14ac:dyDescent="0.25">
      <c r="A20" s="36"/>
      <c r="B20" s="36"/>
      <c r="C20" s="36"/>
      <c r="D20" s="36"/>
      <c r="E20" s="36"/>
    </row>
    <row r="21" spans="1:5" x14ac:dyDescent="0.25">
      <c r="A21" s="36"/>
      <c r="B21" s="36"/>
      <c r="C21" s="36"/>
      <c r="D21" s="36"/>
      <c r="E21" s="36"/>
    </row>
    <row r="22" spans="1:5" x14ac:dyDescent="0.25">
      <c r="A22" s="36"/>
      <c r="B22" s="36"/>
      <c r="C22" s="36"/>
      <c r="D22" s="36"/>
      <c r="E22" s="36"/>
    </row>
    <row r="23" spans="1:5" x14ac:dyDescent="0.25">
      <c r="A23" s="36"/>
      <c r="B23" s="36"/>
      <c r="C23" s="36"/>
      <c r="D23" s="36"/>
      <c r="E23" s="36"/>
    </row>
    <row r="24" spans="1:5" x14ac:dyDescent="0.25">
      <c r="A24" s="36"/>
      <c r="B24" s="36"/>
      <c r="C24" s="36"/>
      <c r="D24" s="36"/>
      <c r="E24" s="36"/>
    </row>
    <row r="25" spans="1:5" x14ac:dyDescent="0.25">
      <c r="A25" s="36"/>
      <c r="B25" s="36"/>
      <c r="C25" s="36"/>
      <c r="D25" s="36"/>
      <c r="E25" s="36"/>
    </row>
    <row r="26" spans="1:5" x14ac:dyDescent="0.25">
      <c r="A26" s="36"/>
      <c r="B26" s="36"/>
      <c r="C26" s="36"/>
      <c r="D26" s="36"/>
      <c r="E26" s="36"/>
    </row>
    <row r="27" spans="1:5" x14ac:dyDescent="0.25">
      <c r="A27" s="36"/>
      <c r="B27" s="36"/>
      <c r="C27" s="36"/>
      <c r="D27" s="36"/>
      <c r="E27" s="36"/>
    </row>
    <row r="28" spans="1:5" x14ac:dyDescent="0.25">
      <c r="A28" s="36"/>
      <c r="B28" s="36"/>
      <c r="C28" s="36"/>
      <c r="D28" s="36"/>
      <c r="E28" s="36"/>
    </row>
    <row r="29" spans="1:5" x14ac:dyDescent="0.25">
      <c r="A29" s="36"/>
      <c r="B29" s="36"/>
      <c r="C29" s="36"/>
      <c r="D29" s="36"/>
      <c r="E29" s="36"/>
    </row>
    <row r="30" spans="1:5" x14ac:dyDescent="0.25">
      <c r="A30" s="36"/>
      <c r="B30" s="36"/>
      <c r="C30" s="36"/>
      <c r="D30" s="36"/>
      <c r="E30" s="36"/>
    </row>
    <row r="31" spans="1:5" x14ac:dyDescent="0.25">
      <c r="A31" s="36"/>
      <c r="B31" s="36"/>
      <c r="C31" s="36"/>
      <c r="D31" s="36"/>
      <c r="E31" s="36"/>
    </row>
    <row r="32" spans="1:5" x14ac:dyDescent="0.25">
      <c r="A32" s="36"/>
      <c r="B32" s="36"/>
      <c r="C32" s="36"/>
      <c r="D32" s="36"/>
      <c r="E32" s="36"/>
    </row>
    <row r="33" spans="1:5" x14ac:dyDescent="0.25">
      <c r="A33" s="36"/>
      <c r="B33" s="36"/>
      <c r="C33" s="36"/>
      <c r="D33" s="36"/>
      <c r="E33" s="36"/>
    </row>
    <row r="34" spans="1:5" x14ac:dyDescent="0.25">
      <c r="A34" s="36"/>
      <c r="B34" s="36"/>
      <c r="C34" s="36"/>
      <c r="D34" s="36"/>
      <c r="E34" s="36"/>
    </row>
    <row r="35" spans="1:5" x14ac:dyDescent="0.25">
      <c r="A35" s="36"/>
      <c r="B35" s="36"/>
      <c r="C35" s="36"/>
      <c r="D35" s="36"/>
      <c r="E35" s="36"/>
    </row>
  </sheetData>
  <mergeCells count="2">
    <mergeCell ref="A2:E2"/>
    <mergeCell ref="A1:E1"/>
  </mergeCells>
  <printOptions horizontalCentered="1" verticalCentered="1"/>
  <pageMargins left="0.19685039370078741" right="0.19685039370078741" top="0.15748031496062992" bottom="0.15748031496062992"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32"/>
  <sheetViews>
    <sheetView view="pageLayout" zoomScaleNormal="100" workbookViewId="0">
      <selection activeCell="G13" sqref="G13"/>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style="36" bestFit="1" customWidth="1"/>
    <col min="6" max="6" width="11.140625" style="36" bestFit="1" customWidth="1"/>
    <col min="7" max="11" width="19.5703125" style="36" customWidth="1"/>
    <col min="12" max="12" width="17.7109375" customWidth="1"/>
  </cols>
  <sheetData>
    <row r="1" spans="1:12" s="3" customFormat="1"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1:12" s="3" customFormat="1" ht="17.100000000000001" customHeight="1" x14ac:dyDescent="0.25">
      <c r="B2" s="163" t="s">
        <v>25</v>
      </c>
      <c r="C2" s="163"/>
      <c r="D2" s="163"/>
      <c r="E2" s="163" t="s">
        <v>29</v>
      </c>
      <c r="F2" s="163"/>
      <c r="G2" s="163"/>
      <c r="H2" s="163"/>
      <c r="I2" s="163"/>
      <c r="J2" s="163"/>
      <c r="K2" s="163"/>
      <c r="L2" s="163"/>
    </row>
    <row r="3" spans="1:12" s="3" customFormat="1" ht="17.100000000000001" customHeight="1" thickBot="1" x14ac:dyDescent="0.3">
      <c r="E3" s="36"/>
      <c r="F3" s="36"/>
      <c r="G3" s="36"/>
      <c r="H3" s="36"/>
      <c r="I3" s="36"/>
      <c r="J3" s="36"/>
      <c r="K3" s="36"/>
      <c r="L3" s="36"/>
    </row>
    <row r="4" spans="1:12" s="3" customFormat="1" ht="17.100000000000001" customHeight="1" thickBot="1" x14ac:dyDescent="0.3">
      <c r="A4" s="35"/>
      <c r="B4" s="4" t="str">
        <f>"MATERIEL N°" &amp;$A$4</f>
        <v>MATERIEL N°</v>
      </c>
      <c r="C4" s="5" t="s">
        <v>11</v>
      </c>
      <c r="D4" s="14"/>
      <c r="E4" s="87" t="str">
        <f>"MATERIEL N°" &amp;$A$4</f>
        <v>MATERIEL N°</v>
      </c>
      <c r="F4" s="86" t="s">
        <v>11</v>
      </c>
      <c r="G4" s="193"/>
      <c r="H4" s="194"/>
      <c r="I4" s="194"/>
      <c r="J4" s="194"/>
      <c r="K4" s="194"/>
      <c r="L4" s="195"/>
    </row>
    <row r="5" spans="1:12" s="3" customFormat="1" ht="17.100000000000001" customHeight="1" x14ac:dyDescent="0.25">
      <c r="B5" s="5" t="s">
        <v>0</v>
      </c>
      <c r="C5" s="161" t="s">
        <v>17</v>
      </c>
      <c r="D5" s="161"/>
      <c r="E5" s="88" t="s">
        <v>0</v>
      </c>
      <c r="F5" s="164" t="str">
        <f>C5</f>
        <v>IMPRIMANTE LOCALE A4 COULEUR</v>
      </c>
      <c r="G5" s="165"/>
      <c r="H5" s="165"/>
      <c r="I5" s="165"/>
      <c r="J5" s="165"/>
      <c r="K5" s="165"/>
      <c r="L5" s="165"/>
    </row>
    <row r="6" spans="1:12" s="3" customFormat="1" ht="17.100000000000001" customHeight="1" x14ac:dyDescent="0.25">
      <c r="B6" s="5" t="s">
        <v>1</v>
      </c>
      <c r="C6" s="172"/>
      <c r="D6" s="173"/>
      <c r="E6" s="82"/>
      <c r="F6" s="82"/>
      <c r="G6" s="82"/>
      <c r="H6" s="2"/>
      <c r="I6" s="2"/>
      <c r="J6" s="2"/>
      <c r="K6" s="2"/>
      <c r="L6" s="2"/>
    </row>
    <row r="7" spans="1:12" s="3" customFormat="1" ht="17.100000000000001" customHeight="1" x14ac:dyDescent="0.25">
      <c r="E7" s="190" t="s">
        <v>94</v>
      </c>
      <c r="F7" s="191"/>
      <c r="G7" s="191"/>
      <c r="H7" s="191"/>
      <c r="I7" s="191"/>
      <c r="J7" s="191"/>
      <c r="K7" s="191"/>
      <c r="L7" s="192"/>
    </row>
    <row r="8" spans="1:12" s="3" customFormat="1" ht="17.100000000000001" customHeight="1" x14ac:dyDescent="0.25">
      <c r="B8" s="16" t="s">
        <v>9</v>
      </c>
      <c r="C8" s="25" t="s">
        <v>7</v>
      </c>
      <c r="D8" s="25" t="s">
        <v>8</v>
      </c>
      <c r="E8" s="196" t="s">
        <v>32</v>
      </c>
      <c r="F8" s="197"/>
      <c r="G8" s="42" t="s">
        <v>176</v>
      </c>
      <c r="H8" s="42" t="str">
        <f>Accueil!$B$13</f>
        <v>Achat</v>
      </c>
      <c r="I8" s="42" t="str">
        <f>Accueil!$C$13</f>
        <v>-</v>
      </c>
      <c r="J8" s="42" t="str">
        <f>Accueil!$D$13</f>
        <v>-</v>
      </c>
      <c r="K8" s="42" t="str">
        <f>Accueil!$E$13</f>
        <v>-</v>
      </c>
      <c r="L8" s="42" t="str">
        <f>Accueil!$F$13</f>
        <v>LOA 20 Trimestres</v>
      </c>
    </row>
    <row r="9" spans="1:12" s="3" customFormat="1" ht="17.100000000000001" customHeight="1" x14ac:dyDescent="0.25">
      <c r="B9" s="17" t="s">
        <v>3</v>
      </c>
      <c r="C9" s="14">
        <v>20</v>
      </c>
      <c r="D9" s="14"/>
      <c r="E9" s="158" t="str">
        <f>"Matériel n°" &amp;$A$4</f>
        <v>Matériel n°</v>
      </c>
      <c r="F9" s="160"/>
      <c r="G9" s="86"/>
      <c r="H9" s="83"/>
      <c r="I9" s="86"/>
      <c r="J9" s="86"/>
      <c r="K9" s="86"/>
      <c r="L9" s="86"/>
    </row>
    <row r="10" spans="1:12" s="3" customFormat="1" ht="17.100000000000001" customHeight="1" x14ac:dyDescent="0.25">
      <c r="B10" s="5" t="s">
        <v>18</v>
      </c>
      <c r="C10" s="14">
        <v>20</v>
      </c>
      <c r="D10" s="14"/>
      <c r="E10" s="158" t="s">
        <v>33</v>
      </c>
      <c r="F10" s="160"/>
      <c r="G10" s="86"/>
      <c r="H10" s="83"/>
      <c r="I10" s="86"/>
      <c r="J10" s="86"/>
      <c r="K10" s="86"/>
      <c r="L10" s="86"/>
    </row>
    <row r="11" spans="1:12" s="3" customFormat="1" ht="17.100000000000001" customHeight="1" x14ac:dyDescent="0.25">
      <c r="B11" s="5" t="s">
        <v>20</v>
      </c>
      <c r="C11" s="14">
        <v>128</v>
      </c>
      <c r="D11" s="14"/>
      <c r="E11" s="2"/>
      <c r="F11" s="2"/>
      <c r="G11" s="2"/>
      <c r="H11" s="2"/>
      <c r="I11" s="2"/>
      <c r="J11" s="2"/>
      <c r="K11" s="2"/>
      <c r="L11" s="2"/>
    </row>
    <row r="12" spans="1:12" s="3" customFormat="1" ht="17.100000000000001" customHeight="1" x14ac:dyDescent="0.25">
      <c r="B12" s="5" t="s">
        <v>24</v>
      </c>
      <c r="C12" s="14">
        <v>250</v>
      </c>
      <c r="D12" s="14"/>
      <c r="E12" s="189" t="s">
        <v>95</v>
      </c>
      <c r="F12" s="189"/>
      <c r="G12" s="189"/>
      <c r="H12" s="189"/>
      <c r="I12" s="189"/>
      <c r="J12" s="189"/>
      <c r="K12" s="189"/>
      <c r="L12" s="189"/>
    </row>
    <row r="13" spans="1:12" s="3" customFormat="1" ht="17.100000000000001" customHeight="1" x14ac:dyDescent="0.25">
      <c r="B13" s="5" t="s">
        <v>4</v>
      </c>
      <c r="C13" s="14">
        <v>50</v>
      </c>
      <c r="D13" s="14"/>
      <c r="E13" s="42" t="s">
        <v>34</v>
      </c>
      <c r="F13" s="42" t="s">
        <v>35</v>
      </c>
      <c r="G13" s="42" t="s">
        <v>176</v>
      </c>
      <c r="H13" s="42" t="str">
        <f>Accueil!$B$13</f>
        <v>Achat</v>
      </c>
      <c r="I13" s="42" t="str">
        <f>Accueil!$C$13</f>
        <v>-</v>
      </c>
      <c r="J13" s="42" t="str">
        <f>Accueil!$D$13</f>
        <v>-</v>
      </c>
      <c r="K13" s="42" t="str">
        <f>Accueil!$E$13</f>
        <v>-</v>
      </c>
      <c r="L13" s="42" t="str">
        <f>Accueil!$F$13</f>
        <v>LOA 20 Trimestres</v>
      </c>
    </row>
    <row r="14" spans="1:12" s="3" customFormat="1" ht="17.100000000000001" customHeight="1" x14ac:dyDescent="0.25">
      <c r="B14" s="5" t="s">
        <v>5</v>
      </c>
      <c r="C14" s="14">
        <v>300</v>
      </c>
      <c r="D14" s="14"/>
      <c r="E14" s="83" t="str">
        <f>"Matériel n°" &amp;$A$4</f>
        <v>Matériel n°</v>
      </c>
      <c r="F14" s="86">
        <f>C6</f>
        <v>0</v>
      </c>
      <c r="G14" s="86"/>
      <c r="H14" s="86"/>
      <c r="I14" s="86"/>
      <c r="J14" s="86"/>
      <c r="K14" s="86"/>
      <c r="L14" s="86"/>
    </row>
    <row r="15" spans="1:12" s="3" customFormat="1" ht="17.100000000000001" customHeight="1" x14ac:dyDescent="0.25">
      <c r="E15" s="83" t="s">
        <v>33</v>
      </c>
      <c r="F15" s="86"/>
      <c r="G15" s="86"/>
      <c r="H15" s="86"/>
      <c r="I15" s="86"/>
      <c r="J15" s="86"/>
      <c r="K15" s="86"/>
      <c r="L15" s="86"/>
    </row>
    <row r="16" spans="1:12" s="3" customFormat="1" ht="17.100000000000001" customHeight="1" x14ac:dyDescent="0.25">
      <c r="B16" s="16" t="s">
        <v>6</v>
      </c>
      <c r="C16" s="72" t="s">
        <v>12</v>
      </c>
      <c r="D16" s="72" t="s">
        <v>8</v>
      </c>
      <c r="E16" s="189" t="s">
        <v>37</v>
      </c>
      <c r="F16" s="189"/>
      <c r="G16" s="84"/>
      <c r="H16" s="40"/>
      <c r="I16" s="40"/>
      <c r="J16" s="40"/>
      <c r="K16" s="40"/>
      <c r="L16" s="40"/>
    </row>
    <row r="17" spans="1:12" s="3" customFormat="1" ht="17.100000000000001" customHeight="1" x14ac:dyDescent="0.25">
      <c r="B17" s="185" t="s">
        <v>103</v>
      </c>
      <c r="C17" s="187" t="s">
        <v>13</v>
      </c>
      <c r="D17" s="187"/>
      <c r="E17" s="189" t="str">
        <f>IF(Accueil!$B$12="Oui","SOMME DES LOYERS LOA 4 T","-")</f>
        <v>SOMME DES LOYERS LOA 4 T</v>
      </c>
      <c r="F17" s="189"/>
      <c r="G17" s="43"/>
      <c r="H17" s="86"/>
      <c r="I17" s="40"/>
      <c r="J17" s="40"/>
      <c r="K17" s="40"/>
      <c r="L17" s="40"/>
    </row>
    <row r="18" spans="1:12" s="3" customFormat="1" ht="17.100000000000001" customHeight="1" x14ac:dyDescent="0.25">
      <c r="B18" s="186"/>
      <c r="C18" s="188"/>
      <c r="D18" s="188"/>
      <c r="E18" s="189" t="str">
        <f>IF(Accueil!$C$12="Oui","SOMME DES LOYERS LOA 8 T","-")</f>
        <v>-</v>
      </c>
      <c r="F18" s="189"/>
      <c r="G18" s="43"/>
      <c r="H18" s="40"/>
      <c r="I18" s="86"/>
      <c r="J18" s="40"/>
      <c r="K18" s="40"/>
      <c r="L18" s="40"/>
    </row>
    <row r="19" spans="1:12" s="3" customFormat="1" ht="17.100000000000001" customHeight="1" x14ac:dyDescent="0.25">
      <c r="B19" s="185" t="s">
        <v>158</v>
      </c>
      <c r="C19" s="187" t="s">
        <v>13</v>
      </c>
      <c r="D19" s="187"/>
      <c r="E19" s="189" t="str">
        <f>IF(Accueil!$D$12="Oui","SOMME DES LOYERS LOA 12 T","-")</f>
        <v>-</v>
      </c>
      <c r="F19" s="189"/>
      <c r="G19" s="43"/>
      <c r="H19" s="40"/>
      <c r="I19" s="40"/>
      <c r="J19" s="86"/>
      <c r="K19" s="40"/>
      <c r="L19" s="40"/>
    </row>
    <row r="20" spans="1:12" s="3" customFormat="1" ht="17.100000000000001" customHeight="1" x14ac:dyDescent="0.25">
      <c r="B20" s="186"/>
      <c r="C20" s="188"/>
      <c r="D20" s="188"/>
      <c r="E20" s="189" t="str">
        <f>IF(Accueil!$E$12="Oui","SOMME DES LOYERS LOA 16 T","-")</f>
        <v>-</v>
      </c>
      <c r="F20" s="189"/>
      <c r="G20" s="43"/>
      <c r="H20" s="40"/>
      <c r="I20" s="40"/>
      <c r="J20" s="40"/>
      <c r="K20" s="41"/>
      <c r="L20" s="40"/>
    </row>
    <row r="21" spans="1:12" s="3" customFormat="1" ht="17.100000000000001" customHeight="1" x14ac:dyDescent="0.25">
      <c r="E21" s="189" t="str">
        <f>IF(Accueil!$F$12="Oui","SOMME DES LOYERS LOA 20 T","-")</f>
        <v>SOMME DES LOYERS LOA 20 T</v>
      </c>
      <c r="F21" s="189"/>
      <c r="G21" s="43"/>
      <c r="H21" s="40"/>
      <c r="I21" s="40"/>
      <c r="J21" s="40"/>
      <c r="K21" s="40"/>
      <c r="L21" s="83"/>
    </row>
    <row r="22" spans="1:12" s="3" customFormat="1" ht="17.100000000000001" customHeight="1" x14ac:dyDescent="0.25">
      <c r="B22" s="16" t="s">
        <v>10</v>
      </c>
      <c r="C22" s="25" t="s">
        <v>7</v>
      </c>
      <c r="D22" s="25" t="s">
        <v>8</v>
      </c>
      <c r="E22" s="36"/>
      <c r="F22" s="36"/>
      <c r="G22" s="36"/>
      <c r="H22" s="36"/>
      <c r="I22" s="36"/>
      <c r="J22" s="36"/>
      <c r="K22" s="36"/>
      <c r="L22" s="36"/>
    </row>
    <row r="23" spans="1:12" s="3" customFormat="1" ht="17.100000000000001" customHeight="1" x14ac:dyDescent="0.25">
      <c r="A23" s="174" t="s">
        <v>14</v>
      </c>
      <c r="B23" s="17" t="s">
        <v>24</v>
      </c>
      <c r="C23" s="14">
        <v>250</v>
      </c>
      <c r="D23" s="14"/>
      <c r="E23" s="36"/>
      <c r="F23" s="36"/>
      <c r="G23" s="36"/>
      <c r="H23" s="36"/>
      <c r="I23" s="36"/>
      <c r="J23" s="36"/>
      <c r="K23" s="36"/>
      <c r="L23" s="36"/>
    </row>
    <row r="24" spans="1:12" s="3" customFormat="1" ht="17.100000000000001" customHeight="1" x14ac:dyDescent="0.25">
      <c r="A24" s="175"/>
      <c r="B24" s="11" t="s">
        <v>15</v>
      </c>
      <c r="C24" s="14">
        <v>250</v>
      </c>
      <c r="D24" s="14"/>
      <c r="E24" s="36"/>
      <c r="F24" s="36"/>
      <c r="G24" s="36"/>
      <c r="H24" s="36"/>
      <c r="I24" s="36"/>
      <c r="J24" s="36"/>
      <c r="K24" s="36"/>
      <c r="L24" s="36"/>
    </row>
    <row r="25" spans="1:12" s="3" customFormat="1" ht="17.100000000000001" customHeight="1" x14ac:dyDescent="0.25">
      <c r="E25" s="36"/>
      <c r="F25" s="36"/>
      <c r="G25" s="36"/>
      <c r="H25" s="36"/>
      <c r="I25" s="36"/>
      <c r="J25" s="36"/>
      <c r="K25" s="36"/>
      <c r="L25" s="36"/>
    </row>
    <row r="26" spans="1:12" s="3" customFormat="1" ht="17.100000000000001" customHeight="1" x14ac:dyDescent="0.25">
      <c r="B26" s="176" t="s">
        <v>27</v>
      </c>
      <c r="C26" s="177"/>
      <c r="D26" s="178"/>
      <c r="E26" s="36"/>
      <c r="F26" s="36"/>
      <c r="G26" s="36"/>
      <c r="H26" s="36"/>
      <c r="I26" s="36"/>
      <c r="J26" s="36"/>
      <c r="K26" s="36"/>
      <c r="L26" s="36"/>
    </row>
    <row r="27" spans="1:12" s="3" customFormat="1" ht="17.100000000000001" customHeight="1" x14ac:dyDescent="0.25">
      <c r="B27" s="179"/>
      <c r="C27" s="180"/>
      <c r="D27" s="181"/>
      <c r="E27" s="36"/>
      <c r="F27" s="36"/>
      <c r="G27" s="36"/>
      <c r="H27" s="36"/>
      <c r="I27" s="36"/>
      <c r="J27" s="36"/>
      <c r="K27" s="36"/>
      <c r="L27" s="36"/>
    </row>
    <row r="28" spans="1:12" s="3" customFormat="1" ht="17.100000000000001" customHeight="1" x14ac:dyDescent="0.25">
      <c r="B28" s="179"/>
      <c r="C28" s="180"/>
      <c r="D28" s="181"/>
      <c r="E28" s="36"/>
      <c r="F28" s="36"/>
      <c r="G28" s="36"/>
      <c r="H28" s="36"/>
      <c r="I28" s="36"/>
      <c r="J28" s="36"/>
      <c r="K28" s="36"/>
      <c r="L28" s="36"/>
    </row>
    <row r="29" spans="1:12" s="3" customFormat="1" ht="17.100000000000001" customHeight="1" x14ac:dyDescent="0.25">
      <c r="B29" s="179"/>
      <c r="C29" s="180"/>
      <c r="D29" s="181"/>
      <c r="E29" s="36"/>
      <c r="F29" s="36"/>
      <c r="G29" s="36"/>
      <c r="H29" s="36"/>
      <c r="I29" s="36"/>
      <c r="J29" s="36"/>
      <c r="K29" s="36"/>
      <c r="L29" s="36"/>
    </row>
    <row r="30" spans="1:12" s="3" customFormat="1" ht="17.100000000000001" customHeight="1" x14ac:dyDescent="0.25">
      <c r="B30" s="179"/>
      <c r="C30" s="180"/>
      <c r="D30" s="181"/>
      <c r="E30" s="36"/>
      <c r="F30" s="36"/>
      <c r="G30" s="36"/>
      <c r="H30" s="36"/>
      <c r="I30" s="36"/>
      <c r="J30" s="36"/>
      <c r="K30" s="36"/>
      <c r="L30" s="36"/>
    </row>
    <row r="31" spans="1:12" s="3" customFormat="1" ht="17.100000000000001" customHeight="1" x14ac:dyDescent="0.25">
      <c r="B31" s="179"/>
      <c r="C31" s="180"/>
      <c r="D31" s="181"/>
      <c r="E31" s="36"/>
      <c r="F31" s="36"/>
      <c r="G31" s="36"/>
      <c r="H31" s="36"/>
      <c r="I31" s="36"/>
      <c r="J31" s="36"/>
      <c r="K31" s="36"/>
      <c r="L31" s="36"/>
    </row>
    <row r="32" spans="1:12" s="3" customFormat="1" ht="17.100000000000001" customHeight="1" x14ac:dyDescent="0.25">
      <c r="B32" s="182"/>
      <c r="C32" s="183"/>
      <c r="D32" s="184"/>
      <c r="E32" s="36"/>
      <c r="F32" s="36"/>
      <c r="G32" s="36"/>
      <c r="H32" s="36"/>
      <c r="I32" s="36"/>
      <c r="J32" s="36"/>
      <c r="K32" s="36"/>
      <c r="L32" s="36"/>
    </row>
  </sheetData>
  <mergeCells count="27">
    <mergeCell ref="B17:B18"/>
    <mergeCell ref="C17:C18"/>
    <mergeCell ref="D17:D18"/>
    <mergeCell ref="B19:B20"/>
    <mergeCell ref="C19:C20"/>
    <mergeCell ref="D19:D20"/>
    <mergeCell ref="B1:D1"/>
    <mergeCell ref="B2:D2"/>
    <mergeCell ref="E1:L1"/>
    <mergeCell ref="E2:L2"/>
    <mergeCell ref="G4:L4"/>
    <mergeCell ref="A23:A24"/>
    <mergeCell ref="B26:D32"/>
    <mergeCell ref="C5:D5"/>
    <mergeCell ref="C6:D6"/>
    <mergeCell ref="E16:F16"/>
    <mergeCell ref="E8:F8"/>
    <mergeCell ref="E9:F9"/>
    <mergeCell ref="E10:F10"/>
    <mergeCell ref="E17:F17"/>
    <mergeCell ref="E18:F18"/>
    <mergeCell ref="F5:L5"/>
    <mergeCell ref="E7:L7"/>
    <mergeCell ref="E12:L12"/>
    <mergeCell ref="E21:F21"/>
    <mergeCell ref="E19:F19"/>
    <mergeCell ref="E20:F20"/>
  </mergeCells>
  <pageMargins left="0.43307086614173229" right="0.23622047244094488" top="0.39370078740157483"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32"/>
  <sheetViews>
    <sheetView view="pageLayout" zoomScaleNormal="100" workbookViewId="0">
      <selection activeCell="G13" sqref="G13"/>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style="36" bestFit="1" customWidth="1"/>
    <col min="6" max="6" width="11.140625" style="36" bestFit="1" customWidth="1"/>
    <col min="7" max="11" width="19.5703125" style="36" customWidth="1"/>
    <col min="12" max="12" width="17.28515625" customWidth="1"/>
  </cols>
  <sheetData>
    <row r="1" spans="1:12" s="3" customFormat="1"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1:12" s="3" customFormat="1" ht="17.100000000000001" customHeight="1" x14ac:dyDescent="0.25">
      <c r="B2" s="163" t="s">
        <v>25</v>
      </c>
      <c r="C2" s="163"/>
      <c r="D2" s="163"/>
      <c r="E2" s="163" t="s">
        <v>29</v>
      </c>
      <c r="F2" s="163"/>
      <c r="G2" s="163"/>
      <c r="H2" s="163"/>
      <c r="I2" s="163"/>
      <c r="J2" s="163"/>
      <c r="K2" s="163"/>
      <c r="L2" s="163"/>
    </row>
    <row r="3" spans="1:12" s="3" customFormat="1" ht="17.100000000000001" customHeight="1" thickBot="1" x14ac:dyDescent="0.3">
      <c r="E3" s="36"/>
      <c r="F3" s="36"/>
      <c r="G3" s="36"/>
      <c r="H3" s="36"/>
      <c r="I3" s="36"/>
      <c r="J3" s="36"/>
      <c r="K3" s="36"/>
      <c r="L3" s="36"/>
    </row>
    <row r="4" spans="1:12" s="3" customFormat="1" ht="17.100000000000001" customHeight="1" thickBot="1" x14ac:dyDescent="0.3">
      <c r="A4" s="35"/>
      <c r="B4" s="4" t="str">
        <f>"MATERIEL N°" &amp;$A$4</f>
        <v>MATERIEL N°</v>
      </c>
      <c r="C4" s="5" t="s">
        <v>11</v>
      </c>
      <c r="D4" s="5"/>
      <c r="E4" s="45" t="str">
        <f>"MATERIEL N°" &amp;$A$4</f>
        <v>MATERIEL N°</v>
      </c>
      <c r="F4" s="37" t="s">
        <v>11</v>
      </c>
      <c r="G4" s="193"/>
      <c r="H4" s="194"/>
      <c r="I4" s="194"/>
      <c r="J4" s="194"/>
      <c r="K4" s="194"/>
      <c r="L4" s="195"/>
    </row>
    <row r="5" spans="1:12" s="3" customFormat="1" ht="17.100000000000001" customHeight="1" x14ac:dyDescent="0.25">
      <c r="B5" s="5" t="s">
        <v>0</v>
      </c>
      <c r="C5" s="161" t="s">
        <v>168</v>
      </c>
      <c r="D5" s="161"/>
      <c r="E5" s="44" t="s">
        <v>0</v>
      </c>
      <c r="F5" s="164" t="str">
        <f>C5</f>
        <v>IMPRIMANTE DEPARTEMENTALE A4 N&amp;B 30ppm</v>
      </c>
      <c r="G5" s="165"/>
      <c r="H5" s="165"/>
      <c r="I5" s="165"/>
      <c r="J5" s="165"/>
      <c r="K5" s="165"/>
      <c r="L5" s="165"/>
    </row>
    <row r="6" spans="1:12" s="3" customFormat="1" ht="17.100000000000001" customHeight="1" x14ac:dyDescent="0.25">
      <c r="B6" s="5" t="s">
        <v>1</v>
      </c>
      <c r="C6" s="172"/>
      <c r="D6" s="173"/>
      <c r="E6" s="38"/>
      <c r="F6" s="38"/>
      <c r="G6" s="38"/>
      <c r="H6" s="36"/>
      <c r="I6" s="36"/>
      <c r="J6" s="36"/>
      <c r="K6" s="36"/>
      <c r="L6" s="36"/>
    </row>
    <row r="7" spans="1:12" s="3" customFormat="1" ht="17.100000000000001" customHeight="1" x14ac:dyDescent="0.25">
      <c r="E7" s="190" t="s">
        <v>94</v>
      </c>
      <c r="F7" s="191"/>
      <c r="G7" s="191"/>
      <c r="H7" s="191"/>
      <c r="I7" s="191"/>
      <c r="J7" s="191"/>
      <c r="K7" s="191"/>
      <c r="L7" s="192"/>
    </row>
    <row r="8" spans="1:12" s="3" customFormat="1" ht="17.100000000000001" customHeight="1" x14ac:dyDescent="0.25">
      <c r="B8" s="16" t="s">
        <v>9</v>
      </c>
      <c r="C8" s="29" t="s">
        <v>7</v>
      </c>
      <c r="D8" s="29" t="s">
        <v>8</v>
      </c>
      <c r="E8" s="196" t="s">
        <v>32</v>
      </c>
      <c r="F8" s="197"/>
      <c r="G8" s="42" t="s">
        <v>176</v>
      </c>
      <c r="H8" s="42" t="str">
        <f>Accueil!$B$13</f>
        <v>Achat</v>
      </c>
      <c r="I8" s="42" t="str">
        <f>Accueil!$C$13</f>
        <v>-</v>
      </c>
      <c r="J8" s="42" t="str">
        <f>Accueil!$D$13</f>
        <v>-</v>
      </c>
      <c r="K8" s="42" t="str">
        <f>Accueil!$E$13</f>
        <v>-</v>
      </c>
      <c r="L8" s="42" t="str">
        <f>Accueil!$F$13</f>
        <v>LOA 20 Trimestres</v>
      </c>
    </row>
    <row r="9" spans="1:12" s="3" customFormat="1" ht="17.100000000000001" customHeight="1" x14ac:dyDescent="0.25">
      <c r="B9" s="5" t="s">
        <v>3</v>
      </c>
      <c r="C9" s="28">
        <v>30</v>
      </c>
      <c r="D9" s="28"/>
      <c r="E9" s="158" t="str">
        <f>"Matériel n°" &amp;$A$4</f>
        <v>Matériel n°</v>
      </c>
      <c r="F9" s="160"/>
      <c r="G9" s="86"/>
      <c r="H9" s="83"/>
      <c r="I9" s="86"/>
      <c r="J9" s="86"/>
      <c r="K9" s="86"/>
      <c r="L9" s="86"/>
    </row>
    <row r="10" spans="1:12" s="3" customFormat="1" ht="17.100000000000001" customHeight="1" x14ac:dyDescent="0.25">
      <c r="B10" s="5" t="s">
        <v>20</v>
      </c>
      <c r="C10" s="28">
        <v>512</v>
      </c>
      <c r="D10" s="28"/>
      <c r="E10" s="158" t="s">
        <v>33</v>
      </c>
      <c r="F10" s="160"/>
      <c r="G10" s="86"/>
      <c r="H10" s="83"/>
      <c r="I10" s="86"/>
      <c r="J10" s="86"/>
      <c r="K10" s="86"/>
      <c r="L10" s="86"/>
    </row>
    <row r="11" spans="1:12" s="3" customFormat="1" ht="17.100000000000001" customHeight="1" x14ac:dyDescent="0.25">
      <c r="B11" s="5" t="s">
        <v>75</v>
      </c>
      <c r="C11" s="28">
        <v>500</v>
      </c>
      <c r="D11" s="28"/>
      <c r="E11" s="2"/>
      <c r="F11" s="2"/>
      <c r="G11" s="2"/>
      <c r="H11" s="2"/>
      <c r="I11" s="2"/>
      <c r="J11" s="2"/>
      <c r="K11" s="2"/>
      <c r="L11" s="2"/>
    </row>
    <row r="12" spans="1:12" s="3" customFormat="1" ht="17.100000000000001" customHeight="1" x14ac:dyDescent="0.25">
      <c r="B12" s="5" t="s">
        <v>4</v>
      </c>
      <c r="C12" s="28">
        <v>50</v>
      </c>
      <c r="D12" s="46"/>
      <c r="E12" s="189" t="s">
        <v>95</v>
      </c>
      <c r="F12" s="189"/>
      <c r="G12" s="189"/>
      <c r="H12" s="189"/>
      <c r="I12" s="189"/>
      <c r="J12" s="189"/>
      <c r="K12" s="189"/>
      <c r="L12" s="189"/>
    </row>
    <row r="13" spans="1:12" s="3" customFormat="1" ht="17.100000000000001" customHeight="1" x14ac:dyDescent="0.25">
      <c r="B13" s="5" t="s">
        <v>5</v>
      </c>
      <c r="C13" s="28">
        <v>1050</v>
      </c>
      <c r="D13" s="46"/>
      <c r="E13" s="42" t="s">
        <v>34</v>
      </c>
      <c r="F13" s="42" t="s">
        <v>35</v>
      </c>
      <c r="G13" s="42" t="s">
        <v>176</v>
      </c>
      <c r="H13" s="42" t="str">
        <f>Accueil!$B$13</f>
        <v>Achat</v>
      </c>
      <c r="I13" s="42" t="str">
        <f>Accueil!$C$13</f>
        <v>-</v>
      </c>
      <c r="J13" s="42" t="str">
        <f>Accueil!$D$13</f>
        <v>-</v>
      </c>
      <c r="K13" s="42" t="str">
        <f>Accueil!$E$13</f>
        <v>-</v>
      </c>
      <c r="L13" s="42" t="str">
        <f>Accueil!$F$13</f>
        <v>LOA 20 Trimestres</v>
      </c>
    </row>
    <row r="14" spans="1:12" s="3" customFormat="1" ht="17.100000000000001" customHeight="1" x14ac:dyDescent="0.25">
      <c r="E14" s="83" t="str">
        <f>"Matériel n°" &amp;$A$4</f>
        <v>Matériel n°</v>
      </c>
      <c r="F14" s="86">
        <f>C6</f>
        <v>0</v>
      </c>
      <c r="G14" s="86"/>
      <c r="H14" s="86"/>
      <c r="I14" s="86"/>
      <c r="J14" s="86"/>
      <c r="K14" s="86"/>
      <c r="L14" s="86"/>
    </row>
    <row r="15" spans="1:12" s="3" customFormat="1" ht="17.100000000000001" customHeight="1" x14ac:dyDescent="0.25">
      <c r="B15" s="16" t="s">
        <v>6</v>
      </c>
      <c r="C15" s="72" t="s">
        <v>12</v>
      </c>
      <c r="D15" s="72" t="s">
        <v>8</v>
      </c>
      <c r="E15" s="83" t="s">
        <v>33</v>
      </c>
      <c r="F15" s="86"/>
      <c r="G15" s="86"/>
      <c r="H15" s="86"/>
      <c r="I15" s="86"/>
      <c r="J15" s="86"/>
      <c r="K15" s="86"/>
      <c r="L15" s="86"/>
    </row>
    <row r="16" spans="1:12" s="3" customFormat="1" ht="17.100000000000001" customHeight="1" x14ac:dyDescent="0.25">
      <c r="B16" s="185" t="s">
        <v>103</v>
      </c>
      <c r="C16" s="187" t="s">
        <v>13</v>
      </c>
      <c r="D16" s="187"/>
      <c r="E16" s="189" t="s">
        <v>37</v>
      </c>
      <c r="F16" s="189"/>
      <c r="G16" s="84"/>
      <c r="H16" s="40"/>
      <c r="I16" s="40"/>
      <c r="J16" s="40"/>
      <c r="K16" s="40"/>
      <c r="L16" s="40"/>
    </row>
    <row r="17" spans="1:12" s="3" customFormat="1" ht="17.100000000000001" customHeight="1" x14ac:dyDescent="0.25">
      <c r="B17" s="186"/>
      <c r="C17" s="188"/>
      <c r="D17" s="188"/>
      <c r="E17" s="189" t="str">
        <f>IF(Accueil!$B$12="Oui","SOMME DES LOYERS LOA 4 T","-")</f>
        <v>SOMME DES LOYERS LOA 4 T</v>
      </c>
      <c r="F17" s="189"/>
      <c r="G17" s="43"/>
      <c r="H17" s="86"/>
      <c r="I17" s="40"/>
      <c r="J17" s="40"/>
      <c r="K17" s="40"/>
      <c r="L17" s="40"/>
    </row>
    <row r="18" spans="1:12" s="3" customFormat="1" ht="17.100000000000001" customHeight="1" x14ac:dyDescent="0.25">
      <c r="B18" s="185" t="s">
        <v>158</v>
      </c>
      <c r="C18" s="187" t="s">
        <v>13</v>
      </c>
      <c r="D18" s="187"/>
      <c r="E18" s="189" t="str">
        <f>IF(Accueil!$C$12="Oui","SOMME DES LOYERS LOA 8 T","-")</f>
        <v>-</v>
      </c>
      <c r="F18" s="189"/>
      <c r="G18" s="43"/>
      <c r="H18" s="40"/>
      <c r="I18" s="86"/>
      <c r="J18" s="40"/>
      <c r="K18" s="40"/>
      <c r="L18" s="40"/>
    </row>
    <row r="19" spans="1:12" s="3" customFormat="1" ht="17.100000000000001" customHeight="1" x14ac:dyDescent="0.25">
      <c r="B19" s="186"/>
      <c r="C19" s="188"/>
      <c r="D19" s="188"/>
      <c r="E19" s="189" t="str">
        <f>IF(Accueil!$D$12="Oui","SOMME DES LOYERS LOA 12 T","-")</f>
        <v>-</v>
      </c>
      <c r="F19" s="189"/>
      <c r="G19" s="43"/>
      <c r="H19" s="40"/>
      <c r="I19" s="40"/>
      <c r="J19" s="86"/>
      <c r="K19" s="40"/>
      <c r="L19" s="40"/>
    </row>
    <row r="20" spans="1:12" s="3" customFormat="1" ht="17.100000000000001" customHeight="1" x14ac:dyDescent="0.25">
      <c r="E20" s="189" t="str">
        <f>IF(Accueil!$E$12="Oui","SOMME DES LOYERS LOA 16 T","-")</f>
        <v>-</v>
      </c>
      <c r="F20" s="189"/>
      <c r="G20" s="43"/>
      <c r="H20" s="40"/>
      <c r="I20" s="40"/>
      <c r="J20" s="40"/>
      <c r="K20" s="41"/>
      <c r="L20" s="40"/>
    </row>
    <row r="21" spans="1:12" s="3" customFormat="1" ht="17.100000000000001" customHeight="1" x14ac:dyDescent="0.25">
      <c r="B21" s="16" t="s">
        <v>10</v>
      </c>
      <c r="C21" s="29" t="s">
        <v>7</v>
      </c>
      <c r="D21" s="29" t="s">
        <v>8</v>
      </c>
      <c r="E21" s="189" t="str">
        <f>IF(Accueil!$F$12="Oui","SOMME DES LOYERS LOA 20 T","-")</f>
        <v>SOMME DES LOYERS LOA 20 T</v>
      </c>
      <c r="F21" s="189"/>
      <c r="G21" s="43"/>
      <c r="H21" s="40"/>
      <c r="I21" s="40"/>
      <c r="J21" s="40"/>
      <c r="K21" s="40"/>
      <c r="L21" s="83"/>
    </row>
    <row r="22" spans="1:12" s="3" customFormat="1" ht="17.100000000000001" customHeight="1" x14ac:dyDescent="0.25">
      <c r="A22" s="174" t="s">
        <v>14</v>
      </c>
      <c r="B22" s="5" t="s">
        <v>24</v>
      </c>
      <c r="C22" s="28">
        <v>500</v>
      </c>
      <c r="D22" s="28"/>
      <c r="E22" s="36"/>
      <c r="F22" s="36"/>
      <c r="G22" s="36"/>
      <c r="H22" s="36"/>
      <c r="I22" s="36"/>
      <c r="J22" s="36"/>
      <c r="K22" s="36"/>
      <c r="L22" s="36"/>
    </row>
    <row r="23" spans="1:12" s="3" customFormat="1" ht="17.100000000000001" customHeight="1" x14ac:dyDescent="0.25">
      <c r="A23" s="175"/>
      <c r="B23" s="11" t="s">
        <v>15</v>
      </c>
      <c r="C23" s="28">
        <v>500</v>
      </c>
      <c r="D23" s="28"/>
      <c r="E23" s="36"/>
      <c r="F23" s="36"/>
      <c r="G23" s="36"/>
      <c r="H23" s="36"/>
      <c r="I23" s="36"/>
      <c r="J23" s="36"/>
      <c r="K23" s="36"/>
      <c r="L23" s="36"/>
    </row>
    <row r="24" spans="1:12" s="3" customFormat="1" ht="17.100000000000001" customHeight="1" x14ac:dyDescent="0.25">
      <c r="E24" s="36"/>
      <c r="F24" s="36"/>
      <c r="G24" s="36"/>
      <c r="H24" s="36"/>
      <c r="I24" s="36"/>
      <c r="J24" s="36"/>
      <c r="K24" s="36"/>
      <c r="L24" s="36"/>
    </row>
    <row r="25" spans="1:12" s="3" customFormat="1" ht="17.100000000000001" customHeight="1" x14ac:dyDescent="0.25">
      <c r="B25" s="176" t="s">
        <v>27</v>
      </c>
      <c r="C25" s="177"/>
      <c r="D25" s="178"/>
      <c r="E25" s="36"/>
      <c r="F25" s="36"/>
      <c r="G25" s="36"/>
      <c r="H25" s="36"/>
      <c r="I25" s="36"/>
      <c r="J25" s="36"/>
      <c r="K25" s="36"/>
      <c r="L25" s="36"/>
    </row>
    <row r="26" spans="1:12" s="3" customFormat="1" ht="17.100000000000001" customHeight="1" x14ac:dyDescent="0.25">
      <c r="B26" s="179"/>
      <c r="C26" s="180"/>
      <c r="D26" s="181"/>
      <c r="E26" s="36"/>
      <c r="F26" s="36"/>
      <c r="G26" s="36"/>
      <c r="H26" s="36"/>
      <c r="I26" s="36"/>
      <c r="J26" s="36"/>
      <c r="K26" s="36"/>
      <c r="L26" s="36"/>
    </row>
    <row r="27" spans="1:12" s="3" customFormat="1" ht="17.100000000000001" customHeight="1" x14ac:dyDescent="0.25">
      <c r="B27" s="179"/>
      <c r="C27" s="180"/>
      <c r="D27" s="181"/>
      <c r="E27" s="36"/>
      <c r="F27" s="36"/>
      <c r="G27" s="36"/>
      <c r="H27" s="36"/>
      <c r="I27" s="36"/>
      <c r="J27" s="36"/>
      <c r="K27" s="36"/>
      <c r="L27" s="36"/>
    </row>
    <row r="28" spans="1:12" s="3" customFormat="1" ht="17.100000000000001" customHeight="1" x14ac:dyDescent="0.25">
      <c r="B28" s="179"/>
      <c r="C28" s="180"/>
      <c r="D28" s="181"/>
      <c r="E28" s="36"/>
      <c r="F28" s="36"/>
      <c r="G28" s="36"/>
      <c r="H28" s="36"/>
      <c r="I28" s="36"/>
      <c r="J28" s="36"/>
      <c r="K28" s="36"/>
      <c r="L28" s="36"/>
    </row>
    <row r="29" spans="1:12" s="3" customFormat="1" ht="17.100000000000001" customHeight="1" x14ac:dyDescent="0.25">
      <c r="B29" s="179"/>
      <c r="C29" s="180"/>
      <c r="D29" s="181"/>
      <c r="E29" s="36"/>
      <c r="F29" s="36"/>
      <c r="G29" s="36"/>
      <c r="H29" s="36"/>
      <c r="I29" s="36"/>
      <c r="J29" s="36"/>
      <c r="K29" s="36"/>
      <c r="L29" s="36"/>
    </row>
    <row r="30" spans="1:12" s="3" customFormat="1" ht="17.100000000000001" customHeight="1" x14ac:dyDescent="0.25">
      <c r="B30" s="179"/>
      <c r="C30" s="180"/>
      <c r="D30" s="181"/>
      <c r="E30" s="36"/>
      <c r="F30" s="36"/>
      <c r="G30" s="36"/>
      <c r="H30" s="36"/>
      <c r="I30" s="36"/>
      <c r="J30" s="36"/>
      <c r="K30" s="36"/>
      <c r="L30" s="36"/>
    </row>
    <row r="31" spans="1:12" s="3" customFormat="1" ht="17.100000000000001" customHeight="1" x14ac:dyDescent="0.25">
      <c r="B31" s="179"/>
      <c r="C31" s="180"/>
      <c r="D31" s="181"/>
      <c r="E31" s="36"/>
      <c r="F31" s="36"/>
      <c r="G31" s="36"/>
      <c r="H31" s="36"/>
      <c r="I31" s="36"/>
      <c r="J31" s="36"/>
      <c r="K31" s="36"/>
      <c r="L31" s="36"/>
    </row>
    <row r="32" spans="1:12" s="3" customFormat="1" ht="17.100000000000001" customHeight="1" x14ac:dyDescent="0.25">
      <c r="B32" s="182"/>
      <c r="C32" s="183"/>
      <c r="D32" s="184"/>
      <c r="E32" s="36"/>
      <c r="F32" s="36"/>
      <c r="G32" s="36"/>
      <c r="H32" s="36"/>
      <c r="I32" s="36"/>
      <c r="J32" s="36"/>
      <c r="K32" s="36"/>
      <c r="L32" s="36"/>
    </row>
  </sheetData>
  <mergeCells count="27">
    <mergeCell ref="B16:B17"/>
    <mergeCell ref="C16:C17"/>
    <mergeCell ref="D16:D17"/>
    <mergeCell ref="B18:B19"/>
    <mergeCell ref="C18:C19"/>
    <mergeCell ref="D18:D19"/>
    <mergeCell ref="B1:D1"/>
    <mergeCell ref="B2:D2"/>
    <mergeCell ref="E1:L1"/>
    <mergeCell ref="E2:L2"/>
    <mergeCell ref="G4:L4"/>
    <mergeCell ref="A22:A23"/>
    <mergeCell ref="B25:D32"/>
    <mergeCell ref="E16:F16"/>
    <mergeCell ref="C5:D5"/>
    <mergeCell ref="C6:D6"/>
    <mergeCell ref="F5:L5"/>
    <mergeCell ref="E7:L7"/>
    <mergeCell ref="E12:L12"/>
    <mergeCell ref="E21:F21"/>
    <mergeCell ref="E8:F8"/>
    <mergeCell ref="E9:F9"/>
    <mergeCell ref="E10:F10"/>
    <mergeCell ref="E17:F17"/>
    <mergeCell ref="E18:F18"/>
    <mergeCell ref="E19:F19"/>
    <mergeCell ref="E20:F20"/>
  </mergeCells>
  <pageMargins left="0.43307086614173229" right="0.23622047244094488" top="0.3937007874015748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32"/>
  <sheetViews>
    <sheetView view="pageLayout" zoomScaleNormal="100" workbookViewId="0">
      <selection activeCell="G13" sqref="G13"/>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style="36" bestFit="1" customWidth="1"/>
    <col min="6" max="6" width="11.140625" style="36" bestFit="1" customWidth="1"/>
    <col min="7" max="11" width="19.5703125" style="36" customWidth="1"/>
    <col min="12" max="12" width="17" customWidth="1"/>
  </cols>
  <sheetData>
    <row r="1" spans="1:12" s="3" customFormat="1"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1:12" s="3" customFormat="1" ht="17.100000000000001" customHeight="1" x14ac:dyDescent="0.25">
      <c r="B2" s="163" t="s">
        <v>25</v>
      </c>
      <c r="C2" s="163"/>
      <c r="D2" s="163"/>
      <c r="E2" s="163" t="s">
        <v>29</v>
      </c>
      <c r="F2" s="163"/>
      <c r="G2" s="163"/>
      <c r="H2" s="163"/>
      <c r="I2" s="163"/>
      <c r="J2" s="163"/>
      <c r="K2" s="163"/>
      <c r="L2" s="163"/>
    </row>
    <row r="3" spans="1:12" s="3" customFormat="1" ht="17.100000000000001" customHeight="1" thickBot="1" x14ac:dyDescent="0.3">
      <c r="E3" s="36"/>
      <c r="F3" s="36"/>
      <c r="G3" s="36"/>
      <c r="H3" s="36"/>
      <c r="I3" s="36"/>
      <c r="J3" s="36"/>
      <c r="K3" s="36"/>
      <c r="L3" s="36"/>
    </row>
    <row r="4" spans="1:12" s="3" customFormat="1" ht="17.100000000000001" customHeight="1" thickBot="1" x14ac:dyDescent="0.3">
      <c r="A4" s="35"/>
      <c r="B4" s="4" t="str">
        <f>"MATERIEL N°" &amp;$A$4</f>
        <v>MATERIEL N°</v>
      </c>
      <c r="C4" s="5" t="s">
        <v>11</v>
      </c>
      <c r="D4" s="28"/>
      <c r="E4" s="45" t="str">
        <f>"MATERIEL N°" &amp;$A$4</f>
        <v>MATERIEL N°</v>
      </c>
      <c r="F4" s="37" t="s">
        <v>11</v>
      </c>
      <c r="G4" s="193"/>
      <c r="H4" s="194"/>
      <c r="I4" s="194"/>
      <c r="J4" s="194"/>
      <c r="K4" s="194"/>
      <c r="L4" s="195"/>
    </row>
    <row r="5" spans="1:12" s="3" customFormat="1" ht="17.100000000000001" customHeight="1" x14ac:dyDescent="0.25">
      <c r="B5" s="5" t="s">
        <v>0</v>
      </c>
      <c r="C5" s="161" t="s">
        <v>76</v>
      </c>
      <c r="D5" s="161"/>
      <c r="E5" s="44" t="s">
        <v>0</v>
      </c>
      <c r="F5" s="164" t="str">
        <f>C5</f>
        <v>IMPRIMANTE DEPARTEMANTALE A4 COULEUR</v>
      </c>
      <c r="G5" s="165"/>
      <c r="H5" s="165"/>
      <c r="I5" s="165"/>
      <c r="J5" s="165"/>
      <c r="K5" s="165"/>
      <c r="L5" s="165"/>
    </row>
    <row r="6" spans="1:12" s="3" customFormat="1" ht="17.100000000000001" customHeight="1" x14ac:dyDescent="0.25">
      <c r="B6" s="5" t="s">
        <v>1</v>
      </c>
      <c r="C6" s="172"/>
      <c r="D6" s="173"/>
      <c r="E6" s="38"/>
      <c r="F6" s="38"/>
      <c r="G6" s="38"/>
      <c r="H6" s="36"/>
      <c r="I6" s="36"/>
      <c r="J6" s="36"/>
      <c r="K6" s="36"/>
      <c r="L6" s="36"/>
    </row>
    <row r="7" spans="1:12" s="3" customFormat="1" ht="17.100000000000001" customHeight="1" x14ac:dyDescent="0.25">
      <c r="E7" s="190" t="s">
        <v>94</v>
      </c>
      <c r="F7" s="191"/>
      <c r="G7" s="191"/>
      <c r="H7" s="191"/>
      <c r="I7" s="191"/>
      <c r="J7" s="191"/>
      <c r="K7" s="191"/>
      <c r="L7" s="192"/>
    </row>
    <row r="8" spans="1:12" s="3" customFormat="1" ht="17.100000000000001" customHeight="1" x14ac:dyDescent="0.25">
      <c r="B8" s="16" t="s">
        <v>9</v>
      </c>
      <c r="C8" s="29" t="s">
        <v>7</v>
      </c>
      <c r="D8" s="29" t="s">
        <v>8</v>
      </c>
      <c r="E8" s="196" t="s">
        <v>32</v>
      </c>
      <c r="F8" s="197"/>
      <c r="G8" s="42" t="s">
        <v>176</v>
      </c>
      <c r="H8" s="42" t="str">
        <f>Accueil!$B$13</f>
        <v>Achat</v>
      </c>
      <c r="I8" s="42" t="str">
        <f>Accueil!$C$13</f>
        <v>-</v>
      </c>
      <c r="J8" s="42" t="str">
        <f>Accueil!$D$13</f>
        <v>-</v>
      </c>
      <c r="K8" s="42" t="str">
        <f>Accueil!$E$13</f>
        <v>-</v>
      </c>
      <c r="L8" s="42" t="str">
        <f>Accueil!$F$13</f>
        <v>LOA 20 Trimestres</v>
      </c>
    </row>
    <row r="9" spans="1:12" s="3" customFormat="1" ht="17.100000000000001" customHeight="1" x14ac:dyDescent="0.25">
      <c r="B9" s="17" t="s">
        <v>3</v>
      </c>
      <c r="C9" s="28">
        <v>30</v>
      </c>
      <c r="D9" s="28"/>
      <c r="E9" s="158" t="str">
        <f>"Matériel n°" &amp;$A$4</f>
        <v>Matériel n°</v>
      </c>
      <c r="F9" s="160"/>
      <c r="G9" s="86"/>
      <c r="H9" s="83"/>
      <c r="I9" s="86"/>
      <c r="J9" s="86"/>
      <c r="K9" s="86"/>
      <c r="L9" s="86"/>
    </row>
    <row r="10" spans="1:12" s="3" customFormat="1" ht="17.100000000000001" customHeight="1" x14ac:dyDescent="0.25">
      <c r="B10" s="5" t="s">
        <v>18</v>
      </c>
      <c r="C10" s="28">
        <v>30</v>
      </c>
      <c r="D10" s="28"/>
      <c r="E10" s="158" t="s">
        <v>33</v>
      </c>
      <c r="F10" s="160"/>
      <c r="G10" s="86"/>
      <c r="H10" s="83"/>
      <c r="I10" s="86"/>
      <c r="J10" s="86"/>
      <c r="K10" s="86"/>
      <c r="L10" s="86"/>
    </row>
    <row r="11" spans="1:12" s="3" customFormat="1" ht="17.100000000000001" customHeight="1" x14ac:dyDescent="0.25">
      <c r="B11" s="5" t="s">
        <v>20</v>
      </c>
      <c r="C11" s="28">
        <v>512</v>
      </c>
      <c r="D11" s="28"/>
      <c r="E11" s="2"/>
      <c r="F11" s="2"/>
      <c r="G11" s="2"/>
      <c r="H11" s="2"/>
      <c r="I11" s="2"/>
      <c r="J11" s="2"/>
      <c r="K11" s="2"/>
      <c r="L11" s="2"/>
    </row>
    <row r="12" spans="1:12" s="3" customFormat="1" ht="17.100000000000001" customHeight="1" x14ac:dyDescent="0.25">
      <c r="B12" s="5" t="s">
        <v>75</v>
      </c>
      <c r="C12" s="28">
        <v>500</v>
      </c>
      <c r="D12" s="28"/>
      <c r="E12" s="189" t="s">
        <v>95</v>
      </c>
      <c r="F12" s="189"/>
      <c r="G12" s="189"/>
      <c r="H12" s="189"/>
      <c r="I12" s="189"/>
      <c r="J12" s="189"/>
      <c r="K12" s="189"/>
      <c r="L12" s="189"/>
    </row>
    <row r="13" spans="1:12" s="3" customFormat="1" ht="17.100000000000001" customHeight="1" x14ac:dyDescent="0.25">
      <c r="B13" s="5" t="s">
        <v>4</v>
      </c>
      <c r="C13" s="28">
        <v>50</v>
      </c>
      <c r="D13" s="28"/>
      <c r="E13" s="42" t="s">
        <v>34</v>
      </c>
      <c r="F13" s="42" t="s">
        <v>35</v>
      </c>
      <c r="G13" s="42" t="s">
        <v>176</v>
      </c>
      <c r="H13" s="42" t="str">
        <f>Accueil!$B$13</f>
        <v>Achat</v>
      </c>
      <c r="I13" s="42" t="str">
        <f>Accueil!$C$13</f>
        <v>-</v>
      </c>
      <c r="J13" s="42" t="str">
        <f>Accueil!$D$13</f>
        <v>-</v>
      </c>
      <c r="K13" s="42" t="str">
        <f>Accueil!$E$13</f>
        <v>-</v>
      </c>
      <c r="L13" s="42" t="str">
        <f>Accueil!$F$13</f>
        <v>LOA 20 Trimestres</v>
      </c>
    </row>
    <row r="14" spans="1:12" s="3" customFormat="1" ht="17.100000000000001" customHeight="1" x14ac:dyDescent="0.25">
      <c r="B14" s="5" t="s">
        <v>5</v>
      </c>
      <c r="C14" s="28">
        <v>1050</v>
      </c>
      <c r="D14" s="28"/>
      <c r="E14" s="83" t="str">
        <f>"Matériel n°" &amp;$A$4</f>
        <v>Matériel n°</v>
      </c>
      <c r="F14" s="86">
        <f>C6</f>
        <v>0</v>
      </c>
      <c r="G14" s="86"/>
      <c r="H14" s="86"/>
      <c r="I14" s="86"/>
      <c r="J14" s="86"/>
      <c r="K14" s="86"/>
      <c r="L14" s="86"/>
    </row>
    <row r="15" spans="1:12" s="3" customFormat="1" ht="17.100000000000001" customHeight="1" x14ac:dyDescent="0.25">
      <c r="E15" s="83" t="s">
        <v>33</v>
      </c>
      <c r="F15" s="86"/>
      <c r="G15" s="86"/>
      <c r="H15" s="86"/>
      <c r="I15" s="86"/>
      <c r="J15" s="86"/>
      <c r="K15" s="86"/>
      <c r="L15" s="86"/>
    </row>
    <row r="16" spans="1:12" s="3" customFormat="1" ht="17.100000000000001" customHeight="1" x14ac:dyDescent="0.25">
      <c r="B16" s="16" t="s">
        <v>6</v>
      </c>
      <c r="C16" s="81" t="s">
        <v>12</v>
      </c>
      <c r="D16" s="81" t="s">
        <v>8</v>
      </c>
      <c r="E16" s="189" t="s">
        <v>37</v>
      </c>
      <c r="F16" s="189"/>
      <c r="G16" s="84"/>
      <c r="H16" s="40"/>
      <c r="I16" s="40"/>
      <c r="J16" s="40"/>
      <c r="K16" s="40"/>
      <c r="L16" s="40"/>
    </row>
    <row r="17" spans="1:12" s="3" customFormat="1" ht="17.100000000000001" customHeight="1" x14ac:dyDescent="0.25">
      <c r="B17" s="185" t="s">
        <v>103</v>
      </c>
      <c r="C17" s="187" t="s">
        <v>13</v>
      </c>
      <c r="D17" s="187"/>
      <c r="E17" s="189" t="str">
        <f>IF(Accueil!$B$12="Oui","SOMME DES LOYERS LOA 4 T","-")</f>
        <v>SOMME DES LOYERS LOA 4 T</v>
      </c>
      <c r="F17" s="189"/>
      <c r="G17" s="43"/>
      <c r="H17" s="86"/>
      <c r="I17" s="40"/>
      <c r="J17" s="40"/>
      <c r="K17" s="40"/>
      <c r="L17" s="40"/>
    </row>
    <row r="18" spans="1:12" s="3" customFormat="1" ht="17.100000000000001" customHeight="1" x14ac:dyDescent="0.25">
      <c r="B18" s="186"/>
      <c r="C18" s="188"/>
      <c r="D18" s="188"/>
      <c r="E18" s="189" t="str">
        <f>IF(Accueil!$C$12="Oui","SOMME DES LOYERS LOA 8 T","-")</f>
        <v>-</v>
      </c>
      <c r="F18" s="189"/>
      <c r="G18" s="43"/>
      <c r="H18" s="40"/>
      <c r="I18" s="86"/>
      <c r="J18" s="40"/>
      <c r="K18" s="40"/>
      <c r="L18" s="40"/>
    </row>
    <row r="19" spans="1:12" s="3" customFormat="1" ht="17.100000000000001" customHeight="1" x14ac:dyDescent="0.25">
      <c r="B19" s="185" t="s">
        <v>158</v>
      </c>
      <c r="C19" s="187" t="s">
        <v>13</v>
      </c>
      <c r="D19" s="187"/>
      <c r="E19" s="189" t="str">
        <f>IF(Accueil!$D$12="Oui","SOMME DES LOYERS LOA 12 T","-")</f>
        <v>-</v>
      </c>
      <c r="F19" s="189"/>
      <c r="G19" s="43"/>
      <c r="H19" s="40"/>
      <c r="I19" s="40"/>
      <c r="J19" s="86"/>
      <c r="K19" s="40"/>
      <c r="L19" s="40"/>
    </row>
    <row r="20" spans="1:12" s="3" customFormat="1" ht="17.100000000000001" customHeight="1" x14ac:dyDescent="0.25">
      <c r="B20" s="186"/>
      <c r="C20" s="188"/>
      <c r="D20" s="188"/>
      <c r="E20" s="189" t="str">
        <f>IF(Accueil!$E$12="Oui","SOMME DES LOYERS LOA 16 T","-")</f>
        <v>-</v>
      </c>
      <c r="F20" s="189"/>
      <c r="G20" s="43"/>
      <c r="H20" s="40"/>
      <c r="I20" s="40"/>
      <c r="J20" s="40"/>
      <c r="K20" s="41"/>
      <c r="L20" s="40"/>
    </row>
    <row r="21" spans="1:12" s="3" customFormat="1" ht="17.100000000000001" customHeight="1" x14ac:dyDescent="0.25">
      <c r="E21" s="189" t="str">
        <f>IF(Accueil!$F$12="Oui","SOMME DES LOYERS LOA 20 T","-")</f>
        <v>SOMME DES LOYERS LOA 20 T</v>
      </c>
      <c r="F21" s="189"/>
      <c r="G21" s="43"/>
      <c r="H21" s="40"/>
      <c r="I21" s="40"/>
      <c r="J21" s="40"/>
      <c r="K21" s="40"/>
      <c r="L21" s="83"/>
    </row>
    <row r="22" spans="1:12" s="3" customFormat="1" ht="17.100000000000001" customHeight="1" x14ac:dyDescent="0.25">
      <c r="B22" s="16" t="s">
        <v>10</v>
      </c>
      <c r="C22" s="29" t="s">
        <v>7</v>
      </c>
      <c r="D22" s="29" t="s">
        <v>8</v>
      </c>
      <c r="E22" s="36"/>
      <c r="F22" s="36"/>
      <c r="G22" s="36"/>
      <c r="H22" s="36"/>
      <c r="I22" s="36"/>
      <c r="J22" s="36"/>
      <c r="K22" s="36"/>
      <c r="L22" s="36"/>
    </row>
    <row r="23" spans="1:12" s="3" customFormat="1" ht="17.100000000000001" customHeight="1" x14ac:dyDescent="0.25">
      <c r="A23" s="174" t="s">
        <v>14</v>
      </c>
      <c r="B23" s="17" t="s">
        <v>24</v>
      </c>
      <c r="C23" s="28">
        <v>500</v>
      </c>
      <c r="D23" s="28"/>
      <c r="E23" s="36"/>
      <c r="F23" s="36"/>
      <c r="G23" s="36"/>
      <c r="H23" s="36"/>
      <c r="I23" s="36"/>
      <c r="J23" s="36"/>
      <c r="K23" s="36"/>
      <c r="L23" s="36"/>
    </row>
    <row r="24" spans="1:12" s="3" customFormat="1" ht="17.100000000000001" customHeight="1" x14ac:dyDescent="0.25">
      <c r="A24" s="175"/>
      <c r="B24" s="11" t="s">
        <v>15</v>
      </c>
      <c r="C24" s="28">
        <v>500</v>
      </c>
      <c r="D24" s="28"/>
      <c r="E24" s="36"/>
      <c r="F24" s="36"/>
      <c r="G24" s="36"/>
      <c r="H24" s="36"/>
      <c r="I24" s="36"/>
      <c r="J24" s="36"/>
      <c r="K24" s="36"/>
      <c r="L24" s="36"/>
    </row>
    <row r="25" spans="1:12" s="3" customFormat="1" ht="17.100000000000001" customHeight="1" x14ac:dyDescent="0.25">
      <c r="E25" s="36"/>
      <c r="F25" s="36"/>
      <c r="G25" s="36"/>
      <c r="H25" s="36"/>
      <c r="I25" s="36"/>
      <c r="J25" s="36"/>
      <c r="K25" s="36"/>
      <c r="L25" s="36"/>
    </row>
    <row r="26" spans="1:12" s="3" customFormat="1" ht="17.100000000000001" customHeight="1" x14ac:dyDescent="0.25">
      <c r="B26" s="176" t="s">
        <v>27</v>
      </c>
      <c r="C26" s="177"/>
      <c r="D26" s="178"/>
      <c r="E26" s="36"/>
      <c r="F26" s="36"/>
      <c r="G26" s="36"/>
      <c r="H26" s="36"/>
      <c r="I26" s="36"/>
      <c r="J26" s="36"/>
      <c r="K26" s="36"/>
      <c r="L26" s="36"/>
    </row>
    <row r="27" spans="1:12" s="3" customFormat="1" ht="17.100000000000001" customHeight="1" x14ac:dyDescent="0.25">
      <c r="B27" s="179"/>
      <c r="C27" s="180"/>
      <c r="D27" s="181"/>
      <c r="E27" s="36"/>
      <c r="F27" s="36"/>
      <c r="G27" s="36"/>
      <c r="H27" s="36"/>
      <c r="I27" s="36"/>
      <c r="J27" s="36"/>
      <c r="K27" s="36"/>
      <c r="L27" s="36"/>
    </row>
    <row r="28" spans="1:12" s="3" customFormat="1" ht="17.100000000000001" customHeight="1" x14ac:dyDescent="0.25">
      <c r="B28" s="179"/>
      <c r="C28" s="180"/>
      <c r="D28" s="181"/>
      <c r="E28" s="36"/>
      <c r="F28" s="36"/>
      <c r="G28" s="36"/>
      <c r="H28" s="36"/>
      <c r="I28" s="36"/>
      <c r="J28" s="36"/>
      <c r="K28" s="36"/>
      <c r="L28" s="36"/>
    </row>
    <row r="29" spans="1:12" s="3" customFormat="1" ht="17.100000000000001" customHeight="1" x14ac:dyDescent="0.25">
      <c r="B29" s="179"/>
      <c r="C29" s="180"/>
      <c r="D29" s="181"/>
      <c r="E29" s="36"/>
      <c r="F29" s="36"/>
      <c r="G29" s="36"/>
      <c r="H29" s="36"/>
      <c r="I29" s="36"/>
      <c r="J29" s="36"/>
      <c r="K29" s="36"/>
      <c r="L29" s="36"/>
    </row>
    <row r="30" spans="1:12" s="3" customFormat="1" ht="17.100000000000001" customHeight="1" x14ac:dyDescent="0.25">
      <c r="B30" s="179"/>
      <c r="C30" s="180"/>
      <c r="D30" s="181"/>
      <c r="E30" s="36"/>
      <c r="F30" s="36"/>
      <c r="G30" s="36"/>
      <c r="H30" s="36"/>
      <c r="I30" s="36"/>
      <c r="J30" s="36"/>
      <c r="K30" s="36"/>
      <c r="L30" s="36"/>
    </row>
    <row r="31" spans="1:12" s="3" customFormat="1" ht="17.100000000000001" customHeight="1" x14ac:dyDescent="0.25">
      <c r="B31" s="179"/>
      <c r="C31" s="180"/>
      <c r="D31" s="181"/>
      <c r="E31" s="36"/>
      <c r="F31" s="36"/>
      <c r="G31" s="36"/>
      <c r="H31" s="36"/>
      <c r="I31" s="36"/>
      <c r="J31" s="36"/>
      <c r="K31" s="36"/>
      <c r="L31" s="36"/>
    </row>
    <row r="32" spans="1:12" s="3" customFormat="1" ht="17.100000000000001" customHeight="1" x14ac:dyDescent="0.25">
      <c r="B32" s="182"/>
      <c r="C32" s="183"/>
      <c r="D32" s="184"/>
      <c r="E32" s="36"/>
      <c r="F32" s="36"/>
      <c r="G32" s="36"/>
      <c r="H32" s="36"/>
      <c r="I32" s="36"/>
      <c r="J32" s="36"/>
      <c r="K32" s="36"/>
      <c r="L32" s="36"/>
    </row>
  </sheetData>
  <mergeCells count="27">
    <mergeCell ref="B1:D1"/>
    <mergeCell ref="B2:D2"/>
    <mergeCell ref="E1:L1"/>
    <mergeCell ref="E2:L2"/>
    <mergeCell ref="G4:L4"/>
    <mergeCell ref="A23:A24"/>
    <mergeCell ref="B26:D32"/>
    <mergeCell ref="E16:F16"/>
    <mergeCell ref="C5:D5"/>
    <mergeCell ref="C6:D6"/>
    <mergeCell ref="F5:L5"/>
    <mergeCell ref="E7:L7"/>
    <mergeCell ref="E12:L12"/>
    <mergeCell ref="E21:F21"/>
    <mergeCell ref="E8:F8"/>
    <mergeCell ref="E9:F9"/>
    <mergeCell ref="E10:F10"/>
    <mergeCell ref="E17:F17"/>
    <mergeCell ref="E18:F18"/>
    <mergeCell ref="E19:F19"/>
    <mergeCell ref="E20:F20"/>
    <mergeCell ref="B17:B18"/>
    <mergeCell ref="C17:C18"/>
    <mergeCell ref="D17:D18"/>
    <mergeCell ref="B19:B20"/>
    <mergeCell ref="C19:C20"/>
    <mergeCell ref="D19:D20"/>
  </mergeCells>
  <pageMargins left="0.43307086614173229" right="0.23622047244094488" top="0.39370078740157483" bottom="0.3937007874015748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32"/>
  <sheetViews>
    <sheetView view="pageLayout" zoomScaleNormal="100" workbookViewId="0">
      <selection activeCell="G13" sqref="G13"/>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style="36" bestFit="1" customWidth="1"/>
    <col min="6" max="6" width="11.140625" style="36" bestFit="1" customWidth="1"/>
    <col min="7" max="11" width="19.5703125" style="36" customWidth="1"/>
    <col min="12" max="12" width="17.28515625" customWidth="1"/>
  </cols>
  <sheetData>
    <row r="1" spans="1:12" s="36" customFormat="1"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1:12" s="36" customFormat="1" ht="17.100000000000001" customHeight="1" x14ac:dyDescent="0.25">
      <c r="B2" s="163" t="s">
        <v>25</v>
      </c>
      <c r="C2" s="163"/>
      <c r="D2" s="163"/>
      <c r="E2" s="163" t="s">
        <v>29</v>
      </c>
      <c r="F2" s="163"/>
      <c r="G2" s="163"/>
      <c r="H2" s="163"/>
      <c r="I2" s="163"/>
      <c r="J2" s="163"/>
      <c r="K2" s="163"/>
      <c r="L2" s="163"/>
    </row>
    <row r="3" spans="1:12" s="36" customFormat="1" ht="17.100000000000001" customHeight="1" thickBot="1" x14ac:dyDescent="0.3"/>
    <row r="4" spans="1:12" s="36" customFormat="1" ht="17.100000000000001" customHeight="1" thickBot="1" x14ac:dyDescent="0.3">
      <c r="A4" s="35"/>
      <c r="B4" s="4" t="str">
        <f>"MATERIEL N°" &amp;$A$4</f>
        <v>MATERIEL N°</v>
      </c>
      <c r="C4" s="37" t="s">
        <v>11</v>
      </c>
      <c r="D4" s="37"/>
      <c r="E4" s="45" t="str">
        <f>"MATERIEL N°" &amp;$A$4</f>
        <v>MATERIEL N°</v>
      </c>
      <c r="F4" s="37" t="s">
        <v>11</v>
      </c>
      <c r="G4" s="193"/>
      <c r="H4" s="194"/>
      <c r="I4" s="194"/>
      <c r="J4" s="194"/>
      <c r="K4" s="194"/>
      <c r="L4" s="195"/>
    </row>
    <row r="5" spans="1:12" s="36" customFormat="1" ht="17.100000000000001" customHeight="1" x14ac:dyDescent="0.25">
      <c r="B5" s="37" t="s">
        <v>0</v>
      </c>
      <c r="C5" s="161" t="s">
        <v>169</v>
      </c>
      <c r="D5" s="161"/>
      <c r="E5" s="44" t="s">
        <v>0</v>
      </c>
      <c r="F5" s="164" t="str">
        <f>C5</f>
        <v>IMPRIMANTE DEPARTEMENTALE A4 N&amp;B 40ppm</v>
      </c>
      <c r="G5" s="165"/>
      <c r="H5" s="165"/>
      <c r="I5" s="165"/>
      <c r="J5" s="165"/>
      <c r="K5" s="165"/>
      <c r="L5" s="165"/>
    </row>
    <row r="6" spans="1:12" s="36" customFormat="1" ht="17.100000000000001" customHeight="1" x14ac:dyDescent="0.25">
      <c r="B6" s="37" t="s">
        <v>1</v>
      </c>
      <c r="C6" s="172"/>
      <c r="D6" s="173"/>
      <c r="E6" s="38"/>
      <c r="F6" s="38"/>
      <c r="G6" s="38"/>
    </row>
    <row r="7" spans="1:12" s="36" customFormat="1" ht="17.100000000000001" customHeight="1" x14ac:dyDescent="0.25">
      <c r="E7" s="190" t="s">
        <v>94</v>
      </c>
      <c r="F7" s="191"/>
      <c r="G7" s="191"/>
      <c r="H7" s="191"/>
      <c r="I7" s="191"/>
      <c r="J7" s="191"/>
      <c r="K7" s="191"/>
      <c r="L7" s="192"/>
    </row>
    <row r="8" spans="1:12" s="36" customFormat="1" ht="17.100000000000001" customHeight="1" x14ac:dyDescent="0.25">
      <c r="B8" s="16" t="s">
        <v>9</v>
      </c>
      <c r="C8" s="103" t="s">
        <v>7</v>
      </c>
      <c r="D8" s="103" t="s">
        <v>8</v>
      </c>
      <c r="E8" s="196" t="s">
        <v>32</v>
      </c>
      <c r="F8" s="197"/>
      <c r="G8" s="42" t="s">
        <v>176</v>
      </c>
      <c r="H8" s="42" t="str">
        <f>Accueil!$B$13</f>
        <v>Achat</v>
      </c>
      <c r="I8" s="42" t="str">
        <f>Accueil!$C$13</f>
        <v>-</v>
      </c>
      <c r="J8" s="42" t="str">
        <f>Accueil!$D$13</f>
        <v>-</v>
      </c>
      <c r="K8" s="42" t="str">
        <f>Accueil!$E$13</f>
        <v>-</v>
      </c>
      <c r="L8" s="42" t="str">
        <f>Accueil!$F$13</f>
        <v>LOA 20 Trimestres</v>
      </c>
    </row>
    <row r="9" spans="1:12" s="36" customFormat="1" ht="17.100000000000001" customHeight="1" x14ac:dyDescent="0.25">
      <c r="B9" s="37" t="s">
        <v>3</v>
      </c>
      <c r="C9" s="102">
        <v>40</v>
      </c>
      <c r="D9" s="102"/>
      <c r="E9" s="158" t="str">
        <f>"Matériel n°" &amp;$A$4</f>
        <v>Matériel n°</v>
      </c>
      <c r="F9" s="160"/>
      <c r="G9" s="102"/>
      <c r="H9" s="100"/>
      <c r="I9" s="102"/>
      <c r="J9" s="102"/>
      <c r="K9" s="102"/>
      <c r="L9" s="102"/>
    </row>
    <row r="10" spans="1:12" s="36" customFormat="1" ht="17.100000000000001" customHeight="1" x14ac:dyDescent="0.25">
      <c r="B10" s="37" t="s">
        <v>20</v>
      </c>
      <c r="C10" s="102">
        <v>512</v>
      </c>
      <c r="D10" s="102"/>
      <c r="E10" s="158" t="s">
        <v>33</v>
      </c>
      <c r="F10" s="160"/>
      <c r="G10" s="102"/>
      <c r="H10" s="100"/>
      <c r="I10" s="102"/>
      <c r="J10" s="102"/>
      <c r="K10" s="102"/>
      <c r="L10" s="102"/>
    </row>
    <row r="11" spans="1:12" s="36" customFormat="1" ht="17.100000000000001" customHeight="1" x14ac:dyDescent="0.25">
      <c r="B11" s="37" t="s">
        <v>75</v>
      </c>
      <c r="C11" s="102">
        <v>500</v>
      </c>
      <c r="D11" s="102"/>
      <c r="E11" s="2"/>
      <c r="F11" s="2"/>
      <c r="G11" s="2"/>
      <c r="H11" s="2"/>
      <c r="I11" s="2"/>
      <c r="J11" s="2"/>
      <c r="K11" s="2"/>
      <c r="L11" s="2"/>
    </row>
    <row r="12" spans="1:12" s="36" customFormat="1" ht="17.100000000000001" customHeight="1" x14ac:dyDescent="0.25">
      <c r="B12" s="37" t="s">
        <v>4</v>
      </c>
      <c r="C12" s="102">
        <v>50</v>
      </c>
      <c r="D12" s="102"/>
      <c r="E12" s="189" t="s">
        <v>95</v>
      </c>
      <c r="F12" s="189"/>
      <c r="G12" s="189"/>
      <c r="H12" s="189"/>
      <c r="I12" s="189"/>
      <c r="J12" s="189"/>
      <c r="K12" s="189"/>
      <c r="L12" s="189"/>
    </row>
    <row r="13" spans="1:12" s="36" customFormat="1" ht="17.100000000000001" customHeight="1" x14ac:dyDescent="0.25">
      <c r="B13" s="37" t="s">
        <v>5</v>
      </c>
      <c r="C13" s="102">
        <v>1050</v>
      </c>
      <c r="D13" s="102"/>
      <c r="E13" s="42" t="s">
        <v>34</v>
      </c>
      <c r="F13" s="42" t="s">
        <v>35</v>
      </c>
      <c r="G13" s="42" t="s">
        <v>176</v>
      </c>
      <c r="H13" s="42" t="str">
        <f>Accueil!$B$13</f>
        <v>Achat</v>
      </c>
      <c r="I13" s="42" t="str">
        <f>Accueil!$C$13</f>
        <v>-</v>
      </c>
      <c r="J13" s="42" t="str">
        <f>Accueil!$D$13</f>
        <v>-</v>
      </c>
      <c r="K13" s="42" t="str">
        <f>Accueil!$E$13</f>
        <v>-</v>
      </c>
      <c r="L13" s="42" t="str">
        <f>Accueil!$F$13</f>
        <v>LOA 20 Trimestres</v>
      </c>
    </row>
    <row r="14" spans="1:12" s="36" customFormat="1" ht="17.100000000000001" customHeight="1" x14ac:dyDescent="0.25">
      <c r="E14" s="100" t="str">
        <f>"Matériel n°" &amp;$A$4</f>
        <v>Matériel n°</v>
      </c>
      <c r="F14" s="102">
        <f>C6</f>
        <v>0</v>
      </c>
      <c r="G14" s="102"/>
      <c r="H14" s="102"/>
      <c r="I14" s="102"/>
      <c r="J14" s="102"/>
      <c r="K14" s="102"/>
      <c r="L14" s="102"/>
    </row>
    <row r="15" spans="1:12" s="36" customFormat="1" ht="17.100000000000001" customHeight="1" x14ac:dyDescent="0.25">
      <c r="B15" s="16" t="s">
        <v>6</v>
      </c>
      <c r="C15" s="103" t="s">
        <v>12</v>
      </c>
      <c r="D15" s="103" t="s">
        <v>8</v>
      </c>
      <c r="E15" s="100" t="s">
        <v>33</v>
      </c>
      <c r="F15" s="102"/>
      <c r="G15" s="102"/>
      <c r="H15" s="102"/>
      <c r="I15" s="102"/>
      <c r="J15" s="102"/>
      <c r="K15" s="102"/>
      <c r="L15" s="102"/>
    </row>
    <row r="16" spans="1:12" s="36" customFormat="1" ht="17.100000000000001" customHeight="1" x14ac:dyDescent="0.25">
      <c r="B16" s="185" t="s">
        <v>103</v>
      </c>
      <c r="C16" s="187" t="s">
        <v>13</v>
      </c>
      <c r="D16" s="187"/>
      <c r="E16" s="189" t="s">
        <v>37</v>
      </c>
      <c r="F16" s="189"/>
      <c r="G16" s="101"/>
      <c r="H16" s="40"/>
      <c r="I16" s="40"/>
      <c r="J16" s="40"/>
      <c r="K16" s="40"/>
      <c r="L16" s="40"/>
    </row>
    <row r="17" spans="1:12" s="36" customFormat="1" ht="17.100000000000001" customHeight="1" x14ac:dyDescent="0.25">
      <c r="B17" s="186"/>
      <c r="C17" s="188"/>
      <c r="D17" s="188"/>
      <c r="E17" s="189" t="str">
        <f>IF(Accueil!$B$12="Oui","SOMME DES LOYERS LOA 4 T","-")</f>
        <v>SOMME DES LOYERS LOA 4 T</v>
      </c>
      <c r="F17" s="189"/>
      <c r="G17" s="43"/>
      <c r="H17" s="102"/>
      <c r="I17" s="40"/>
      <c r="J17" s="40"/>
      <c r="K17" s="40"/>
      <c r="L17" s="40"/>
    </row>
    <row r="18" spans="1:12" s="36" customFormat="1" ht="17.100000000000001" customHeight="1" x14ac:dyDescent="0.25">
      <c r="B18" s="185" t="s">
        <v>158</v>
      </c>
      <c r="C18" s="187" t="s">
        <v>13</v>
      </c>
      <c r="D18" s="187"/>
      <c r="E18" s="189" t="str">
        <f>IF(Accueil!$C$12="Oui","SOMME DES LOYERS LOA 8 T","-")</f>
        <v>-</v>
      </c>
      <c r="F18" s="189"/>
      <c r="G18" s="43"/>
      <c r="H18" s="40"/>
      <c r="I18" s="102"/>
      <c r="J18" s="40"/>
      <c r="K18" s="40"/>
      <c r="L18" s="40"/>
    </row>
    <row r="19" spans="1:12" s="36" customFormat="1" ht="17.100000000000001" customHeight="1" x14ac:dyDescent="0.25">
      <c r="B19" s="186"/>
      <c r="C19" s="188"/>
      <c r="D19" s="188"/>
      <c r="E19" s="189" t="str">
        <f>IF(Accueil!$D$12="Oui","SOMME DES LOYERS LOA 12 T","-")</f>
        <v>-</v>
      </c>
      <c r="F19" s="189"/>
      <c r="G19" s="43"/>
      <c r="H19" s="40"/>
      <c r="I19" s="40"/>
      <c r="J19" s="102"/>
      <c r="K19" s="40"/>
      <c r="L19" s="40"/>
    </row>
    <row r="20" spans="1:12" s="36" customFormat="1" ht="17.100000000000001" customHeight="1" x14ac:dyDescent="0.25">
      <c r="E20" s="189" t="str">
        <f>IF(Accueil!$E$12="Oui","SOMME DES LOYERS LOA 16 T","-")</f>
        <v>-</v>
      </c>
      <c r="F20" s="189"/>
      <c r="G20" s="43"/>
      <c r="H20" s="40"/>
      <c r="I20" s="40"/>
      <c r="J20" s="40"/>
      <c r="K20" s="41"/>
      <c r="L20" s="40"/>
    </row>
    <row r="21" spans="1:12" s="36" customFormat="1" ht="17.100000000000001" customHeight="1" x14ac:dyDescent="0.25">
      <c r="B21" s="16" t="s">
        <v>10</v>
      </c>
      <c r="C21" s="103" t="s">
        <v>7</v>
      </c>
      <c r="D21" s="103" t="s">
        <v>8</v>
      </c>
      <c r="E21" s="189" t="str">
        <f>IF(Accueil!$F$12="Oui","SOMME DES LOYERS LOA 20 T","-")</f>
        <v>SOMME DES LOYERS LOA 20 T</v>
      </c>
      <c r="F21" s="189"/>
      <c r="G21" s="43"/>
      <c r="H21" s="40"/>
      <c r="I21" s="40"/>
      <c r="J21" s="40"/>
      <c r="K21" s="40"/>
      <c r="L21" s="100"/>
    </row>
    <row r="22" spans="1:12" s="36" customFormat="1" ht="17.100000000000001" customHeight="1" x14ac:dyDescent="0.25">
      <c r="A22" s="174" t="s">
        <v>14</v>
      </c>
      <c r="B22" s="37" t="s">
        <v>24</v>
      </c>
      <c r="C22" s="102">
        <v>500</v>
      </c>
      <c r="D22" s="102"/>
    </row>
    <row r="23" spans="1:12" s="36" customFormat="1" ht="17.100000000000001" customHeight="1" x14ac:dyDescent="0.25">
      <c r="A23" s="175"/>
      <c r="B23" s="39" t="s">
        <v>15</v>
      </c>
      <c r="C23" s="102">
        <v>500</v>
      </c>
      <c r="D23" s="102"/>
    </row>
    <row r="24" spans="1:12" s="36" customFormat="1" ht="17.100000000000001" customHeight="1" x14ac:dyDescent="0.25"/>
    <row r="25" spans="1:12" s="36" customFormat="1" ht="17.100000000000001" customHeight="1" x14ac:dyDescent="0.25">
      <c r="B25" s="176" t="s">
        <v>27</v>
      </c>
      <c r="C25" s="177"/>
      <c r="D25" s="178"/>
    </row>
    <row r="26" spans="1:12" s="36" customFormat="1" ht="17.100000000000001" customHeight="1" x14ac:dyDescent="0.25">
      <c r="B26" s="179"/>
      <c r="C26" s="180"/>
      <c r="D26" s="181"/>
    </row>
    <row r="27" spans="1:12" s="36" customFormat="1" ht="17.100000000000001" customHeight="1" x14ac:dyDescent="0.25">
      <c r="B27" s="179"/>
      <c r="C27" s="180"/>
      <c r="D27" s="181"/>
    </row>
    <row r="28" spans="1:12" s="36" customFormat="1" ht="17.100000000000001" customHeight="1" x14ac:dyDescent="0.25">
      <c r="B28" s="179"/>
      <c r="C28" s="180"/>
      <c r="D28" s="181"/>
    </row>
    <row r="29" spans="1:12" s="36" customFormat="1" ht="17.100000000000001" customHeight="1" x14ac:dyDescent="0.25">
      <c r="B29" s="179"/>
      <c r="C29" s="180"/>
      <c r="D29" s="181"/>
    </row>
    <row r="30" spans="1:12" s="36" customFormat="1" ht="17.100000000000001" customHeight="1" x14ac:dyDescent="0.25">
      <c r="B30" s="179"/>
      <c r="C30" s="180"/>
      <c r="D30" s="181"/>
    </row>
    <row r="31" spans="1:12" s="36" customFormat="1" ht="17.100000000000001" customHeight="1" x14ac:dyDescent="0.25">
      <c r="B31" s="179"/>
      <c r="C31" s="180"/>
      <c r="D31" s="181"/>
    </row>
    <row r="32" spans="1:12" s="36" customFormat="1" ht="17.100000000000001" customHeight="1" x14ac:dyDescent="0.25">
      <c r="B32" s="182"/>
      <c r="C32" s="183"/>
      <c r="D32" s="184"/>
    </row>
  </sheetData>
  <mergeCells count="27">
    <mergeCell ref="E12:L12"/>
    <mergeCell ref="B1:D1"/>
    <mergeCell ref="E1:L1"/>
    <mergeCell ref="B2:D2"/>
    <mergeCell ref="E2:L2"/>
    <mergeCell ref="G4:L4"/>
    <mergeCell ref="C5:D5"/>
    <mergeCell ref="F5:L5"/>
    <mergeCell ref="C6:D6"/>
    <mergeCell ref="E7:L7"/>
    <mergeCell ref="E8:F8"/>
    <mergeCell ref="E9:F9"/>
    <mergeCell ref="E10:F10"/>
    <mergeCell ref="E20:F20"/>
    <mergeCell ref="E21:F21"/>
    <mergeCell ref="A22:A23"/>
    <mergeCell ref="B25:D32"/>
    <mergeCell ref="B16:B17"/>
    <mergeCell ref="C16:C17"/>
    <mergeCell ref="D16:D17"/>
    <mergeCell ref="E16:F16"/>
    <mergeCell ref="E17:F17"/>
    <mergeCell ref="B18:B19"/>
    <mergeCell ref="C18:C19"/>
    <mergeCell ref="D18:D19"/>
    <mergeCell ref="E18:F18"/>
    <mergeCell ref="E19:F19"/>
  </mergeCells>
  <pageMargins left="0.43307086614173229" right="0.23622047244094488" top="0.39370078740157483"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L32"/>
  <sheetViews>
    <sheetView view="pageLayout" zoomScaleNormal="100" workbookViewId="0">
      <selection activeCell="G13" sqref="G13"/>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style="36" bestFit="1" customWidth="1"/>
    <col min="6" max="6" width="11.140625" style="36" bestFit="1" customWidth="1"/>
    <col min="7" max="11" width="19.5703125" style="36" customWidth="1"/>
    <col min="12" max="12" width="17.42578125" customWidth="1"/>
  </cols>
  <sheetData>
    <row r="1" spans="1:12" s="3" customFormat="1"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1:12" s="3" customFormat="1" ht="17.100000000000001" customHeight="1" x14ac:dyDescent="0.25">
      <c r="B2" s="163" t="s">
        <v>25</v>
      </c>
      <c r="C2" s="163"/>
      <c r="D2" s="163"/>
      <c r="E2" s="163" t="s">
        <v>29</v>
      </c>
      <c r="F2" s="163"/>
      <c r="G2" s="163"/>
      <c r="H2" s="163"/>
      <c r="I2" s="163"/>
      <c r="J2" s="163"/>
      <c r="K2" s="163"/>
      <c r="L2" s="163"/>
    </row>
    <row r="3" spans="1:12" s="3" customFormat="1" ht="17.100000000000001" customHeight="1" thickBot="1" x14ac:dyDescent="0.3">
      <c r="E3" s="36"/>
      <c r="F3" s="36"/>
      <c r="G3" s="36"/>
      <c r="H3" s="36"/>
      <c r="I3" s="36"/>
      <c r="J3" s="36"/>
      <c r="K3" s="36"/>
      <c r="L3" s="36"/>
    </row>
    <row r="4" spans="1:12" s="3" customFormat="1" ht="17.100000000000001" customHeight="1" thickBot="1" x14ac:dyDescent="0.3">
      <c r="A4" s="35"/>
      <c r="B4" s="4" t="str">
        <f>"MATERIEL N°" &amp;$A$4</f>
        <v>MATERIEL N°</v>
      </c>
      <c r="C4" s="5" t="s">
        <v>11</v>
      </c>
      <c r="D4" s="5"/>
      <c r="E4" s="45" t="str">
        <f>"MATERIEL N°" &amp;$A$4</f>
        <v>MATERIEL N°</v>
      </c>
      <c r="F4" s="37" t="s">
        <v>11</v>
      </c>
      <c r="G4" s="193"/>
      <c r="H4" s="194"/>
      <c r="I4" s="194"/>
      <c r="J4" s="194"/>
      <c r="K4" s="194"/>
      <c r="L4" s="195"/>
    </row>
    <row r="5" spans="1:12" s="3" customFormat="1" ht="17.100000000000001" customHeight="1" x14ac:dyDescent="0.25">
      <c r="B5" s="5" t="s">
        <v>0</v>
      </c>
      <c r="C5" s="161" t="s">
        <v>77</v>
      </c>
      <c r="D5" s="161"/>
      <c r="E5" s="44" t="s">
        <v>0</v>
      </c>
      <c r="F5" s="164" t="str">
        <f>C5</f>
        <v>MFP LOCAL A4 N&amp;B</v>
      </c>
      <c r="G5" s="165"/>
      <c r="H5" s="165"/>
      <c r="I5" s="165"/>
      <c r="J5" s="165"/>
      <c r="K5" s="165"/>
      <c r="L5" s="165"/>
    </row>
    <row r="6" spans="1:12" s="3" customFormat="1" ht="17.100000000000001" customHeight="1" x14ac:dyDescent="0.25">
      <c r="B6" s="5" t="s">
        <v>1</v>
      </c>
      <c r="C6" s="172"/>
      <c r="D6" s="173"/>
      <c r="E6" s="38"/>
      <c r="F6" s="38"/>
      <c r="G6" s="38"/>
      <c r="H6" s="36"/>
      <c r="I6" s="36"/>
      <c r="J6" s="36"/>
      <c r="K6" s="36"/>
      <c r="L6" s="36"/>
    </row>
    <row r="7" spans="1:12" s="3" customFormat="1" ht="17.100000000000001" customHeight="1" x14ac:dyDescent="0.25">
      <c r="E7" s="190" t="s">
        <v>94</v>
      </c>
      <c r="F7" s="191"/>
      <c r="G7" s="191"/>
      <c r="H7" s="191"/>
      <c r="I7" s="191"/>
      <c r="J7" s="191"/>
      <c r="K7" s="191"/>
      <c r="L7" s="192"/>
    </row>
    <row r="8" spans="1:12" s="3" customFormat="1" ht="17.100000000000001" customHeight="1" x14ac:dyDescent="0.25">
      <c r="B8" s="16" t="s">
        <v>9</v>
      </c>
      <c r="C8" s="29" t="s">
        <v>7</v>
      </c>
      <c r="D8" s="29" t="s">
        <v>8</v>
      </c>
      <c r="E8" s="196" t="s">
        <v>32</v>
      </c>
      <c r="F8" s="197"/>
      <c r="G8" s="42" t="s">
        <v>176</v>
      </c>
      <c r="H8" s="42" t="str">
        <f>Accueil!$B$13</f>
        <v>Achat</v>
      </c>
      <c r="I8" s="42" t="str">
        <f>Accueil!$C$13</f>
        <v>-</v>
      </c>
      <c r="J8" s="42" t="str">
        <f>Accueil!$D$13</f>
        <v>-</v>
      </c>
      <c r="K8" s="42" t="str">
        <f>Accueil!$E$13</f>
        <v>-</v>
      </c>
      <c r="L8" s="42" t="str">
        <f>Accueil!$F$13</f>
        <v>LOA 20 Trimestres</v>
      </c>
    </row>
    <row r="9" spans="1:12" s="3" customFormat="1" ht="17.100000000000001" customHeight="1" x14ac:dyDescent="0.25">
      <c r="B9" s="17" t="s">
        <v>3</v>
      </c>
      <c r="C9" s="28">
        <v>20</v>
      </c>
      <c r="D9" s="28"/>
      <c r="E9" s="158" t="str">
        <f>"Matériel n°" &amp;$A$4</f>
        <v>Matériel n°</v>
      </c>
      <c r="F9" s="160"/>
      <c r="G9" s="86"/>
      <c r="H9" s="83"/>
      <c r="I9" s="86"/>
      <c r="J9" s="86"/>
      <c r="K9" s="86"/>
      <c r="L9" s="86"/>
    </row>
    <row r="10" spans="1:12" s="3" customFormat="1" ht="17.100000000000001" customHeight="1" x14ac:dyDescent="0.25">
      <c r="B10" s="5" t="s">
        <v>21</v>
      </c>
      <c r="C10" s="28">
        <v>20</v>
      </c>
      <c r="D10" s="28"/>
      <c r="E10" s="158" t="s">
        <v>33</v>
      </c>
      <c r="F10" s="160"/>
      <c r="G10" s="86"/>
      <c r="H10" s="83"/>
      <c r="I10" s="86"/>
      <c r="J10" s="86"/>
      <c r="K10" s="86"/>
      <c r="L10" s="86"/>
    </row>
    <row r="11" spans="1:12" s="3" customFormat="1" ht="17.100000000000001" customHeight="1" x14ac:dyDescent="0.25">
      <c r="B11" s="5" t="s">
        <v>20</v>
      </c>
      <c r="C11" s="28">
        <v>512</v>
      </c>
      <c r="D11" s="27"/>
      <c r="E11" s="158" t="s">
        <v>83</v>
      </c>
      <c r="F11" s="160"/>
      <c r="G11" s="86"/>
      <c r="H11" s="83"/>
      <c r="I11" s="86"/>
      <c r="J11" s="86"/>
      <c r="K11" s="86"/>
      <c r="L11" s="86"/>
    </row>
    <row r="12" spans="1:12" s="3" customFormat="1" ht="17.100000000000001" customHeight="1" x14ac:dyDescent="0.25">
      <c r="B12" s="5" t="s">
        <v>24</v>
      </c>
      <c r="C12" s="28">
        <v>250</v>
      </c>
      <c r="D12" s="28"/>
      <c r="E12" s="158" t="s">
        <v>91</v>
      </c>
      <c r="F12" s="160"/>
      <c r="G12" s="86"/>
      <c r="H12" s="83"/>
      <c r="I12" s="86"/>
      <c r="J12" s="86"/>
      <c r="K12" s="86"/>
      <c r="L12" s="86"/>
    </row>
    <row r="13" spans="1:12" s="3" customFormat="1" ht="17.100000000000001" customHeight="1" x14ac:dyDescent="0.25">
      <c r="B13" s="5" t="s">
        <v>4</v>
      </c>
      <c r="C13" s="28">
        <v>50</v>
      </c>
      <c r="D13" s="28"/>
      <c r="E13" s="89"/>
      <c r="F13" s="89"/>
      <c r="G13" s="89"/>
      <c r="H13" s="89"/>
      <c r="I13" s="89"/>
      <c r="J13" s="89"/>
      <c r="K13" s="89"/>
      <c r="L13" s="89"/>
    </row>
    <row r="14" spans="1:12" s="3" customFormat="1" ht="17.100000000000001" customHeight="1" x14ac:dyDescent="0.25">
      <c r="B14" s="5" t="s">
        <v>5</v>
      </c>
      <c r="C14" s="28">
        <v>300</v>
      </c>
      <c r="D14" s="28"/>
      <c r="E14" s="189" t="s">
        <v>95</v>
      </c>
      <c r="F14" s="189"/>
      <c r="G14" s="189"/>
      <c r="H14" s="189"/>
      <c r="I14" s="189"/>
      <c r="J14" s="189"/>
      <c r="K14" s="189"/>
      <c r="L14" s="189"/>
    </row>
    <row r="15" spans="1:12" s="3" customFormat="1" ht="17.100000000000001" customHeight="1" x14ac:dyDescent="0.25">
      <c r="E15" s="42" t="s">
        <v>34</v>
      </c>
      <c r="F15" s="42" t="s">
        <v>35</v>
      </c>
      <c r="G15" s="42" t="s">
        <v>176</v>
      </c>
      <c r="H15" s="42" t="str">
        <f>Accueil!$B$13</f>
        <v>Achat</v>
      </c>
      <c r="I15" s="42" t="str">
        <f>Accueil!$C$13</f>
        <v>-</v>
      </c>
      <c r="J15" s="42" t="str">
        <f>Accueil!$D$13</f>
        <v>-</v>
      </c>
      <c r="K15" s="42" t="str">
        <f>Accueil!$E$13</f>
        <v>-</v>
      </c>
      <c r="L15" s="42" t="str">
        <f>Accueil!$F$13</f>
        <v>LOA 20 Trimestres</v>
      </c>
    </row>
    <row r="16" spans="1:12" s="3" customFormat="1" ht="17.100000000000001" customHeight="1" x14ac:dyDescent="0.25">
      <c r="B16" s="16" t="s">
        <v>6</v>
      </c>
      <c r="C16" s="81" t="s">
        <v>12</v>
      </c>
      <c r="D16" s="81" t="s">
        <v>8</v>
      </c>
      <c r="E16" s="83" t="str">
        <f>"Matériel n°" &amp;$A$4</f>
        <v>Matériel n°</v>
      </c>
      <c r="F16" s="86">
        <f>C6</f>
        <v>0</v>
      </c>
      <c r="G16" s="86"/>
      <c r="H16" s="86"/>
      <c r="I16" s="86"/>
      <c r="J16" s="86"/>
      <c r="K16" s="86"/>
      <c r="L16" s="86"/>
    </row>
    <row r="17" spans="1:12" s="3" customFormat="1" ht="17.100000000000001" customHeight="1" x14ac:dyDescent="0.25">
      <c r="B17" s="185" t="s">
        <v>103</v>
      </c>
      <c r="C17" s="187" t="s">
        <v>13</v>
      </c>
      <c r="D17" s="187"/>
      <c r="E17" s="83" t="s">
        <v>33</v>
      </c>
      <c r="F17" s="86"/>
      <c r="G17" s="86"/>
      <c r="H17" s="86"/>
      <c r="I17" s="86"/>
      <c r="J17" s="86"/>
      <c r="K17" s="86"/>
      <c r="L17" s="86"/>
    </row>
    <row r="18" spans="1:12" s="3" customFormat="1" ht="17.100000000000001" customHeight="1" x14ac:dyDescent="0.25">
      <c r="B18" s="186"/>
      <c r="C18" s="188"/>
      <c r="D18" s="188"/>
      <c r="E18" s="83" t="s">
        <v>83</v>
      </c>
      <c r="F18" s="86"/>
      <c r="G18" s="86"/>
      <c r="H18" s="86"/>
      <c r="I18" s="86"/>
      <c r="J18" s="86"/>
      <c r="K18" s="86"/>
      <c r="L18" s="86"/>
    </row>
    <row r="19" spans="1:12" s="3" customFormat="1" ht="17.100000000000001" customHeight="1" x14ac:dyDescent="0.25">
      <c r="B19" s="185" t="s">
        <v>158</v>
      </c>
      <c r="C19" s="187" t="s">
        <v>13</v>
      </c>
      <c r="D19" s="187"/>
      <c r="E19" s="83" t="s">
        <v>91</v>
      </c>
      <c r="F19" s="86"/>
      <c r="G19" s="86"/>
      <c r="H19" s="86"/>
      <c r="I19" s="86"/>
      <c r="J19" s="86"/>
      <c r="K19" s="86"/>
      <c r="L19" s="86"/>
    </row>
    <row r="20" spans="1:12" s="3" customFormat="1" ht="17.100000000000001" customHeight="1" x14ac:dyDescent="0.25">
      <c r="B20" s="186"/>
      <c r="C20" s="188"/>
      <c r="D20" s="188"/>
      <c r="E20" s="190" t="s">
        <v>37</v>
      </c>
      <c r="F20" s="192"/>
      <c r="G20" s="84"/>
      <c r="H20" s="40"/>
      <c r="I20" s="40"/>
      <c r="J20" s="40"/>
      <c r="K20" s="40"/>
      <c r="L20" s="40"/>
    </row>
    <row r="21" spans="1:12" s="3" customFormat="1" ht="17.100000000000001" customHeight="1" x14ac:dyDescent="0.25">
      <c r="E21" s="190" t="str">
        <f>IF(Accueil!$B$12="Oui","SOMME DES LOYERS LOA 4 T","-")</f>
        <v>SOMME DES LOYERS LOA 4 T</v>
      </c>
      <c r="F21" s="192"/>
      <c r="G21" s="43"/>
      <c r="H21" s="86"/>
      <c r="I21" s="40"/>
      <c r="J21" s="40"/>
      <c r="K21" s="40"/>
      <c r="L21" s="40"/>
    </row>
    <row r="22" spans="1:12" s="3" customFormat="1" ht="17.100000000000001" customHeight="1" x14ac:dyDescent="0.25">
      <c r="B22" s="16" t="s">
        <v>10</v>
      </c>
      <c r="C22" s="29" t="s">
        <v>7</v>
      </c>
      <c r="D22" s="29" t="s">
        <v>8</v>
      </c>
      <c r="E22" s="190" t="str">
        <f>IF(Accueil!$C$12="Oui","SOMME DES LOYERS LOA 8 T","-")</f>
        <v>-</v>
      </c>
      <c r="F22" s="192"/>
      <c r="G22" s="43"/>
      <c r="H22" s="40"/>
      <c r="I22" s="86"/>
      <c r="J22" s="40"/>
      <c r="K22" s="40"/>
      <c r="L22" s="40"/>
    </row>
    <row r="23" spans="1:12" s="3" customFormat="1" ht="17.100000000000001" customHeight="1" x14ac:dyDescent="0.25">
      <c r="A23" s="30" t="s">
        <v>14</v>
      </c>
      <c r="B23" s="17" t="s">
        <v>24</v>
      </c>
      <c r="C23" s="28">
        <v>250</v>
      </c>
      <c r="D23" s="28"/>
      <c r="E23" s="190" t="str">
        <f>IF(Accueil!$D$12="Oui","SOMME DES LOYERS LOA 12 T","-")</f>
        <v>-</v>
      </c>
      <c r="F23" s="192"/>
      <c r="G23" s="43"/>
      <c r="H23" s="40"/>
      <c r="I23" s="40"/>
      <c r="J23" s="86"/>
      <c r="K23" s="40"/>
      <c r="L23" s="40"/>
    </row>
    <row r="24" spans="1:12" s="3" customFormat="1" ht="17.100000000000001" customHeight="1" x14ac:dyDescent="0.25">
      <c r="A24" s="31"/>
      <c r="B24" s="12" t="s">
        <v>15</v>
      </c>
      <c r="C24" s="13">
        <v>250</v>
      </c>
      <c r="D24" s="13"/>
      <c r="E24" s="190" t="str">
        <f>IF(Accueil!$E$12="Oui","SOMME DES LOYERS LOA 16 T","-")</f>
        <v>-</v>
      </c>
      <c r="F24" s="192"/>
      <c r="G24" s="43"/>
      <c r="H24" s="40"/>
      <c r="I24" s="40"/>
      <c r="J24" s="40"/>
      <c r="K24" s="41"/>
      <c r="L24" s="40"/>
    </row>
    <row r="25" spans="1:12" s="3" customFormat="1" ht="17.100000000000001" customHeight="1" x14ac:dyDescent="0.25">
      <c r="A25" s="16" t="s">
        <v>81</v>
      </c>
      <c r="B25" s="11" t="s">
        <v>26</v>
      </c>
      <c r="C25" s="28" t="s">
        <v>13</v>
      </c>
      <c r="D25" s="28"/>
      <c r="E25" s="190" t="str">
        <f>IF(Accueil!$F$12="Oui","SOMME DES LOYERS LOA 20 T","-")</f>
        <v>SOMME DES LOYERS LOA 20 T</v>
      </c>
      <c r="F25" s="192"/>
      <c r="G25" s="43"/>
      <c r="H25" s="40"/>
      <c r="I25" s="40"/>
      <c r="J25" s="40"/>
      <c r="K25" s="40"/>
      <c r="L25" s="83"/>
    </row>
    <row r="26" spans="1:12" s="3" customFormat="1" ht="17.100000000000001" customHeight="1" x14ac:dyDescent="0.25">
      <c r="A26" s="16" t="s">
        <v>88</v>
      </c>
      <c r="B26" s="11" t="s">
        <v>80</v>
      </c>
      <c r="C26" s="28" t="s">
        <v>13</v>
      </c>
      <c r="D26" s="28"/>
      <c r="E26" s="36"/>
      <c r="F26" s="36"/>
      <c r="G26" s="36"/>
      <c r="H26" s="36"/>
      <c r="I26" s="36"/>
      <c r="J26" s="36"/>
      <c r="K26" s="36"/>
      <c r="L26" s="36"/>
    </row>
    <row r="27" spans="1:12" s="3" customFormat="1" ht="17.100000000000001" customHeight="1" x14ac:dyDescent="0.25">
      <c r="C27" s="2"/>
      <c r="D27" s="2"/>
      <c r="E27" s="36"/>
      <c r="F27" s="36"/>
      <c r="G27" s="36"/>
      <c r="H27" s="36"/>
      <c r="I27" s="36"/>
      <c r="J27" s="36"/>
      <c r="K27" s="36"/>
      <c r="L27" s="36"/>
    </row>
    <row r="28" spans="1:12" s="3" customFormat="1" ht="17.100000000000001" customHeight="1" x14ac:dyDescent="0.25">
      <c r="B28" s="176" t="s">
        <v>27</v>
      </c>
      <c r="C28" s="177"/>
      <c r="D28" s="178"/>
      <c r="E28" s="36"/>
      <c r="F28" s="36"/>
      <c r="G28" s="36"/>
      <c r="H28" s="36"/>
      <c r="I28" s="36"/>
      <c r="J28" s="36"/>
      <c r="K28" s="36"/>
      <c r="L28" s="36"/>
    </row>
    <row r="29" spans="1:12" s="3" customFormat="1" ht="17.100000000000001" customHeight="1" x14ac:dyDescent="0.25">
      <c r="B29" s="179"/>
      <c r="C29" s="180"/>
      <c r="D29" s="181"/>
      <c r="E29" s="36"/>
      <c r="F29" s="36"/>
      <c r="G29" s="36"/>
      <c r="H29" s="36"/>
      <c r="I29" s="36"/>
      <c r="J29" s="36"/>
      <c r="K29" s="36"/>
      <c r="L29" s="36"/>
    </row>
    <row r="30" spans="1:12" s="3" customFormat="1" ht="17.100000000000001" customHeight="1" x14ac:dyDescent="0.25">
      <c r="B30" s="179"/>
      <c r="C30" s="180"/>
      <c r="D30" s="181"/>
      <c r="E30" s="36"/>
      <c r="F30" s="36"/>
      <c r="G30" s="36"/>
      <c r="H30" s="36"/>
      <c r="I30" s="36"/>
      <c r="J30" s="36"/>
      <c r="K30" s="36"/>
      <c r="L30" s="36"/>
    </row>
    <row r="31" spans="1:12" s="3" customFormat="1" ht="17.100000000000001" customHeight="1" x14ac:dyDescent="0.25">
      <c r="B31" s="179"/>
      <c r="C31" s="180"/>
      <c r="D31" s="181"/>
      <c r="E31" s="36"/>
      <c r="F31" s="36"/>
      <c r="G31" s="36"/>
      <c r="H31" s="36"/>
      <c r="I31" s="36"/>
      <c r="J31" s="36"/>
      <c r="K31" s="36"/>
      <c r="L31" s="36"/>
    </row>
    <row r="32" spans="1:12" s="3" customFormat="1" ht="17.100000000000001" customHeight="1" x14ac:dyDescent="0.25">
      <c r="B32" s="182"/>
      <c r="C32" s="183"/>
      <c r="D32" s="184"/>
      <c r="E32" s="36"/>
      <c r="F32" s="36"/>
      <c r="G32" s="36"/>
      <c r="H32" s="36"/>
      <c r="I32" s="36"/>
      <c r="J32" s="36"/>
      <c r="K32" s="36"/>
      <c r="L32" s="36"/>
    </row>
  </sheetData>
  <mergeCells count="28">
    <mergeCell ref="E25:F25"/>
    <mergeCell ref="B28:D32"/>
    <mergeCell ref="C5:D5"/>
    <mergeCell ref="C6:D6"/>
    <mergeCell ref="B1:D1"/>
    <mergeCell ref="B2:D2"/>
    <mergeCell ref="E1:L1"/>
    <mergeCell ref="E2:L2"/>
    <mergeCell ref="G4:L4"/>
    <mergeCell ref="F5:L5"/>
    <mergeCell ref="E7:L7"/>
    <mergeCell ref="E11:F11"/>
    <mergeCell ref="E12:F12"/>
    <mergeCell ref="E8:F8"/>
    <mergeCell ref="E9:F9"/>
    <mergeCell ref="E10:F10"/>
    <mergeCell ref="E14:L14"/>
    <mergeCell ref="E21:F21"/>
    <mergeCell ref="E22:F22"/>
    <mergeCell ref="E23:F23"/>
    <mergeCell ref="E24:F24"/>
    <mergeCell ref="E20:F20"/>
    <mergeCell ref="B17:B18"/>
    <mergeCell ref="C17:C18"/>
    <mergeCell ref="D17:D18"/>
    <mergeCell ref="B19:B20"/>
    <mergeCell ref="C19:C20"/>
    <mergeCell ref="D19:D20"/>
  </mergeCells>
  <pageMargins left="0.43307086614173229" right="0.23622047244094488" top="0.39370078740157483" bottom="0.3937007874015748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L32"/>
  <sheetViews>
    <sheetView view="pageLayout" zoomScaleNormal="100" workbookViewId="0">
      <selection activeCell="G13" sqref="G13"/>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8" customWidth="1"/>
  </cols>
  <sheetData>
    <row r="1" spans="1:12" s="3" customFormat="1" ht="17.100000000000001" customHeight="1" x14ac:dyDescent="0.25">
      <c r="B1" s="162" t="str">
        <f>Accueil!A7</f>
        <v>AO/EURE ACTIVITES ET SERVICES INTER-ENTREPRISES</v>
      </c>
      <c r="C1" s="162"/>
      <c r="D1" s="162"/>
      <c r="E1" s="162" t="str">
        <f>Accueil!A7</f>
        <v>AO/EURE ACTIVITES ET SERVICES INTER-ENTREPRISES</v>
      </c>
      <c r="F1" s="162"/>
      <c r="G1" s="162"/>
      <c r="H1" s="162"/>
      <c r="I1" s="162"/>
      <c r="J1" s="162"/>
      <c r="K1" s="162"/>
      <c r="L1" s="162"/>
    </row>
    <row r="2" spans="1:12" s="3" customFormat="1" ht="17.100000000000001" customHeight="1" x14ac:dyDescent="0.25">
      <c r="B2" s="163" t="s">
        <v>25</v>
      </c>
      <c r="C2" s="163"/>
      <c r="D2" s="163"/>
      <c r="E2" s="163" t="s">
        <v>29</v>
      </c>
      <c r="F2" s="163"/>
      <c r="G2" s="163"/>
      <c r="H2" s="163"/>
      <c r="I2" s="163"/>
      <c r="J2" s="163"/>
      <c r="K2" s="163"/>
      <c r="L2" s="163"/>
    </row>
    <row r="3" spans="1:12" s="3" customFormat="1" ht="17.100000000000001" customHeight="1" thickBot="1" x14ac:dyDescent="0.3">
      <c r="E3" s="36"/>
      <c r="F3" s="36"/>
      <c r="G3" s="36"/>
      <c r="H3" s="36"/>
      <c r="I3" s="36"/>
      <c r="J3" s="36"/>
      <c r="K3" s="36"/>
      <c r="L3" s="36"/>
    </row>
    <row r="4" spans="1:12" s="3" customFormat="1" ht="17.100000000000001" customHeight="1" thickBot="1" x14ac:dyDescent="0.3">
      <c r="A4" s="35"/>
      <c r="B4" s="4" t="str">
        <f>"MATERIEL N°" &amp;$A$4</f>
        <v>MATERIEL N°</v>
      </c>
      <c r="C4" s="5" t="s">
        <v>11</v>
      </c>
      <c r="D4" s="5"/>
      <c r="E4" s="45" t="str">
        <f>"MATERIEL N°" &amp;$A$4</f>
        <v>MATERIEL N°</v>
      </c>
      <c r="F4" s="37" t="s">
        <v>11</v>
      </c>
      <c r="G4" s="193"/>
      <c r="H4" s="194"/>
      <c r="I4" s="194"/>
      <c r="J4" s="194"/>
      <c r="K4" s="194"/>
      <c r="L4" s="195"/>
    </row>
    <row r="5" spans="1:12" s="3" customFormat="1" ht="17.100000000000001" customHeight="1" x14ac:dyDescent="0.25">
      <c r="B5" s="5" t="s">
        <v>0</v>
      </c>
      <c r="C5" s="161" t="s">
        <v>19</v>
      </c>
      <c r="D5" s="161"/>
      <c r="E5" s="44" t="s">
        <v>0</v>
      </c>
      <c r="F5" s="164" t="str">
        <f>C5</f>
        <v>MFP LOCAL A4 COULEUR</v>
      </c>
      <c r="G5" s="165"/>
      <c r="H5" s="165"/>
      <c r="I5" s="165"/>
      <c r="J5" s="165"/>
      <c r="K5" s="165"/>
      <c r="L5" s="165"/>
    </row>
    <row r="6" spans="1:12" s="3" customFormat="1" ht="17.100000000000001" customHeight="1" x14ac:dyDescent="0.25">
      <c r="B6" s="5" t="s">
        <v>1</v>
      </c>
      <c r="C6" s="172"/>
      <c r="D6" s="173"/>
      <c r="E6" s="38"/>
      <c r="F6" s="38"/>
      <c r="G6" s="38"/>
      <c r="H6" s="36"/>
      <c r="I6" s="36"/>
      <c r="J6" s="36"/>
      <c r="K6" s="36"/>
      <c r="L6" s="36"/>
    </row>
    <row r="7" spans="1:12" s="3" customFormat="1" ht="17.100000000000001" customHeight="1" x14ac:dyDescent="0.25">
      <c r="E7" s="190" t="s">
        <v>94</v>
      </c>
      <c r="F7" s="191"/>
      <c r="G7" s="191"/>
      <c r="H7" s="191"/>
      <c r="I7" s="191"/>
      <c r="J7" s="191"/>
      <c r="K7" s="191"/>
      <c r="L7" s="192"/>
    </row>
    <row r="8" spans="1:12" s="3" customFormat="1" ht="17.100000000000001" customHeight="1" x14ac:dyDescent="0.25">
      <c r="B8" s="16" t="s">
        <v>9</v>
      </c>
      <c r="C8" s="25" t="s">
        <v>7</v>
      </c>
      <c r="D8" s="25" t="s">
        <v>8</v>
      </c>
      <c r="E8" s="196" t="s">
        <v>32</v>
      </c>
      <c r="F8" s="197"/>
      <c r="G8" s="42" t="s">
        <v>176</v>
      </c>
      <c r="H8" s="42" t="str">
        <f>Accueil!$B$13</f>
        <v>Achat</v>
      </c>
      <c r="I8" s="42" t="str">
        <f>Accueil!$C$13</f>
        <v>-</v>
      </c>
      <c r="J8" s="42" t="str">
        <f>Accueil!$D$13</f>
        <v>-</v>
      </c>
      <c r="K8" s="42" t="str">
        <f>Accueil!$E$13</f>
        <v>-</v>
      </c>
      <c r="L8" s="42" t="str">
        <f>Accueil!$F$13</f>
        <v>LOA 20 Trimestres</v>
      </c>
    </row>
    <row r="9" spans="1:12" s="3" customFormat="1" ht="17.100000000000001" customHeight="1" x14ac:dyDescent="0.25">
      <c r="B9" s="17" t="s">
        <v>3</v>
      </c>
      <c r="C9" s="14">
        <v>20</v>
      </c>
      <c r="D9" s="14"/>
      <c r="E9" s="158" t="str">
        <f>"Matériel n°" &amp;$A$4</f>
        <v>Matériel n°</v>
      </c>
      <c r="F9" s="160"/>
      <c r="G9" s="86"/>
      <c r="H9" s="83"/>
      <c r="I9" s="86"/>
      <c r="J9" s="86"/>
      <c r="K9" s="86"/>
      <c r="L9" s="86"/>
    </row>
    <row r="10" spans="1:12" s="3" customFormat="1" ht="17.100000000000001" customHeight="1" x14ac:dyDescent="0.25">
      <c r="B10" s="5" t="s">
        <v>18</v>
      </c>
      <c r="C10" s="14">
        <v>20</v>
      </c>
      <c r="D10" s="14"/>
      <c r="E10" s="158" t="s">
        <v>33</v>
      </c>
      <c r="F10" s="160"/>
      <c r="G10" s="86"/>
      <c r="H10" s="83"/>
      <c r="I10" s="86"/>
      <c r="J10" s="86"/>
      <c r="K10" s="86"/>
      <c r="L10" s="86"/>
    </row>
    <row r="11" spans="1:12" s="3" customFormat="1" ht="17.100000000000001" customHeight="1" x14ac:dyDescent="0.25">
      <c r="B11" s="5" t="s">
        <v>21</v>
      </c>
      <c r="C11" s="14">
        <v>20</v>
      </c>
      <c r="D11" s="14"/>
      <c r="E11" s="158" t="s">
        <v>83</v>
      </c>
      <c r="F11" s="160"/>
      <c r="G11" s="86"/>
      <c r="H11" s="83"/>
      <c r="I11" s="86"/>
      <c r="J11" s="86"/>
      <c r="K11" s="86"/>
      <c r="L11" s="86"/>
    </row>
    <row r="12" spans="1:12" s="3" customFormat="1" ht="17.100000000000001" customHeight="1" x14ac:dyDescent="0.25">
      <c r="B12" s="5" t="s">
        <v>20</v>
      </c>
      <c r="C12" s="14">
        <v>512</v>
      </c>
      <c r="D12" s="15"/>
      <c r="E12" s="158" t="s">
        <v>91</v>
      </c>
      <c r="F12" s="160"/>
      <c r="G12" s="86"/>
      <c r="H12" s="83"/>
      <c r="I12" s="86"/>
      <c r="J12" s="86"/>
      <c r="K12" s="86"/>
      <c r="L12" s="86"/>
    </row>
    <row r="13" spans="1:12" s="3" customFormat="1" ht="17.100000000000001" customHeight="1" x14ac:dyDescent="0.25">
      <c r="B13" s="5" t="s">
        <v>24</v>
      </c>
      <c r="C13" s="14">
        <v>250</v>
      </c>
      <c r="D13" s="14"/>
      <c r="E13" s="89"/>
      <c r="F13" s="89"/>
      <c r="G13" s="89"/>
      <c r="H13" s="89"/>
      <c r="I13" s="89"/>
      <c r="J13" s="89"/>
      <c r="K13" s="89"/>
      <c r="L13" s="89"/>
    </row>
    <row r="14" spans="1:12" s="3" customFormat="1" ht="17.100000000000001" customHeight="1" x14ac:dyDescent="0.25">
      <c r="B14" s="5" t="s">
        <v>4</v>
      </c>
      <c r="C14" s="14">
        <v>50</v>
      </c>
      <c r="D14" s="14"/>
      <c r="E14" s="189" t="s">
        <v>95</v>
      </c>
      <c r="F14" s="189"/>
      <c r="G14" s="189"/>
      <c r="H14" s="189"/>
      <c r="I14" s="189"/>
      <c r="J14" s="189"/>
      <c r="K14" s="189"/>
      <c r="L14" s="189"/>
    </row>
    <row r="15" spans="1:12" s="3" customFormat="1" ht="17.100000000000001" customHeight="1" x14ac:dyDescent="0.25">
      <c r="B15" s="5" t="s">
        <v>5</v>
      </c>
      <c r="C15" s="14">
        <v>300</v>
      </c>
      <c r="D15" s="14"/>
      <c r="E15" s="42" t="s">
        <v>34</v>
      </c>
      <c r="F15" s="42" t="s">
        <v>35</v>
      </c>
      <c r="G15" s="42" t="s">
        <v>176</v>
      </c>
      <c r="H15" s="42" t="str">
        <f>Accueil!$B$13</f>
        <v>Achat</v>
      </c>
      <c r="I15" s="42" t="str">
        <f>Accueil!$C$13</f>
        <v>-</v>
      </c>
      <c r="J15" s="42" t="str">
        <f>Accueil!$D$13</f>
        <v>-</v>
      </c>
      <c r="K15" s="42" t="str">
        <f>Accueil!$E$13</f>
        <v>-</v>
      </c>
      <c r="L15" s="42" t="str">
        <f>Accueil!$F$13</f>
        <v>LOA 20 Trimestres</v>
      </c>
    </row>
    <row r="16" spans="1:12" s="3" customFormat="1" ht="17.100000000000001" customHeight="1" x14ac:dyDescent="0.25">
      <c r="E16" s="83" t="str">
        <f>"Matériel n°" &amp;$A$4</f>
        <v>Matériel n°</v>
      </c>
      <c r="F16" s="86">
        <f>C6</f>
        <v>0</v>
      </c>
      <c r="G16" s="86"/>
      <c r="H16" s="86"/>
      <c r="I16" s="86"/>
      <c r="J16" s="86"/>
      <c r="K16" s="86"/>
      <c r="L16" s="86"/>
    </row>
    <row r="17" spans="1:12" s="3" customFormat="1" ht="17.100000000000001" customHeight="1" x14ac:dyDescent="0.25">
      <c r="B17" s="16" t="s">
        <v>6</v>
      </c>
      <c r="C17" s="81" t="s">
        <v>12</v>
      </c>
      <c r="D17" s="81" t="s">
        <v>8</v>
      </c>
      <c r="E17" s="83" t="s">
        <v>33</v>
      </c>
      <c r="F17" s="86"/>
      <c r="G17" s="86"/>
      <c r="H17" s="86"/>
      <c r="I17" s="86"/>
      <c r="J17" s="86"/>
      <c r="K17" s="86"/>
      <c r="L17" s="86"/>
    </row>
    <row r="18" spans="1:12" s="3" customFormat="1" ht="17.100000000000001" customHeight="1" x14ac:dyDescent="0.25">
      <c r="B18" s="185" t="s">
        <v>103</v>
      </c>
      <c r="C18" s="187" t="s">
        <v>13</v>
      </c>
      <c r="D18" s="187"/>
      <c r="E18" s="83" t="s">
        <v>83</v>
      </c>
      <c r="F18" s="86"/>
      <c r="G18" s="86"/>
      <c r="H18" s="86"/>
      <c r="I18" s="86"/>
      <c r="J18" s="86"/>
      <c r="K18" s="86"/>
      <c r="L18" s="86"/>
    </row>
    <row r="19" spans="1:12" s="3" customFormat="1" ht="17.100000000000001" customHeight="1" x14ac:dyDescent="0.25">
      <c r="B19" s="186"/>
      <c r="C19" s="188"/>
      <c r="D19" s="188"/>
      <c r="E19" s="83" t="s">
        <v>91</v>
      </c>
      <c r="F19" s="86"/>
      <c r="G19" s="86"/>
      <c r="H19" s="86"/>
      <c r="I19" s="86"/>
      <c r="J19" s="86"/>
      <c r="K19" s="86"/>
      <c r="L19" s="86"/>
    </row>
    <row r="20" spans="1:12" s="3" customFormat="1" ht="17.100000000000001" customHeight="1" x14ac:dyDescent="0.25">
      <c r="B20" s="185" t="s">
        <v>158</v>
      </c>
      <c r="C20" s="187" t="s">
        <v>13</v>
      </c>
      <c r="D20" s="187"/>
      <c r="E20" s="190" t="s">
        <v>37</v>
      </c>
      <c r="F20" s="192"/>
      <c r="G20" s="84"/>
      <c r="H20" s="40"/>
      <c r="I20" s="40"/>
      <c r="J20" s="40"/>
      <c r="K20" s="40"/>
      <c r="L20" s="40"/>
    </row>
    <row r="21" spans="1:12" s="3" customFormat="1" ht="17.100000000000001" customHeight="1" x14ac:dyDescent="0.25">
      <c r="B21" s="186"/>
      <c r="C21" s="188"/>
      <c r="D21" s="188"/>
      <c r="E21" s="190" t="str">
        <f>IF(Accueil!$B$12="Oui","SOMME DES LOYERS LOA 4 T","-")</f>
        <v>SOMME DES LOYERS LOA 4 T</v>
      </c>
      <c r="F21" s="192"/>
      <c r="G21" s="43"/>
      <c r="H21" s="86"/>
      <c r="I21" s="40"/>
      <c r="J21" s="40"/>
      <c r="K21" s="40"/>
      <c r="L21" s="40"/>
    </row>
    <row r="22" spans="1:12" s="3" customFormat="1" ht="17.100000000000001" customHeight="1" x14ac:dyDescent="0.25">
      <c r="E22" s="190" t="str">
        <f>IF(Accueil!$C$12="Oui","SOMME DES LOYERS LOA 8 T","-")</f>
        <v>-</v>
      </c>
      <c r="F22" s="192"/>
      <c r="G22" s="43"/>
      <c r="H22" s="40"/>
      <c r="I22" s="86"/>
      <c r="J22" s="40"/>
      <c r="K22" s="40"/>
      <c r="L22" s="40"/>
    </row>
    <row r="23" spans="1:12" s="3" customFormat="1" ht="17.100000000000001" customHeight="1" x14ac:dyDescent="0.25">
      <c r="B23" s="16" t="s">
        <v>10</v>
      </c>
      <c r="C23" s="25" t="s">
        <v>7</v>
      </c>
      <c r="D23" s="25" t="s">
        <v>8</v>
      </c>
      <c r="E23" s="190" t="str">
        <f>IF(Accueil!$D$12="Oui","SOMME DES LOYERS LOA 12 T","-")</f>
        <v>-</v>
      </c>
      <c r="F23" s="192"/>
      <c r="G23" s="43"/>
      <c r="H23" s="40"/>
      <c r="I23" s="40"/>
      <c r="J23" s="86"/>
      <c r="K23" s="40"/>
      <c r="L23" s="40"/>
    </row>
    <row r="24" spans="1:12" s="3" customFormat="1" ht="17.100000000000001" customHeight="1" x14ac:dyDescent="0.25">
      <c r="A24" s="174" t="s">
        <v>14</v>
      </c>
      <c r="B24" s="17" t="s">
        <v>24</v>
      </c>
      <c r="C24" s="14">
        <v>250</v>
      </c>
      <c r="D24" s="14"/>
      <c r="E24" s="190" t="str">
        <f>IF(Accueil!$E$12="Oui","SOMME DES LOYERS LOA 16 T","-")</f>
        <v>-</v>
      </c>
      <c r="F24" s="192"/>
      <c r="G24" s="43"/>
      <c r="H24" s="40"/>
      <c r="I24" s="40"/>
      <c r="J24" s="40"/>
      <c r="K24" s="41"/>
      <c r="L24" s="40"/>
    </row>
    <row r="25" spans="1:12" s="3" customFormat="1" ht="17.100000000000001" customHeight="1" x14ac:dyDescent="0.25">
      <c r="A25" s="175"/>
      <c r="B25" s="12" t="s">
        <v>15</v>
      </c>
      <c r="C25" s="13">
        <v>250</v>
      </c>
      <c r="D25" s="13"/>
      <c r="E25" s="190" t="str">
        <f>IF(Accueil!$F$12="Oui","SOMME DES LOYERS LOA 20 T","-")</f>
        <v>SOMME DES LOYERS LOA 20 T</v>
      </c>
      <c r="F25" s="192"/>
      <c r="G25" s="43"/>
      <c r="H25" s="40"/>
      <c r="I25" s="40"/>
      <c r="J25" s="40"/>
      <c r="K25" s="40"/>
      <c r="L25" s="83"/>
    </row>
    <row r="26" spans="1:12" s="3" customFormat="1" ht="17.100000000000001" customHeight="1" x14ac:dyDescent="0.25">
      <c r="A26" s="16" t="s">
        <v>81</v>
      </c>
      <c r="B26" s="11" t="s">
        <v>26</v>
      </c>
      <c r="C26" s="14" t="s">
        <v>13</v>
      </c>
      <c r="D26" s="14"/>
      <c r="E26" s="36"/>
      <c r="F26" s="36"/>
      <c r="G26" s="36"/>
      <c r="H26" s="36"/>
      <c r="I26" s="36"/>
      <c r="J26" s="36"/>
      <c r="K26" s="36"/>
      <c r="L26" s="36"/>
    </row>
    <row r="27" spans="1:12" s="3" customFormat="1" ht="17.100000000000001" customHeight="1" x14ac:dyDescent="0.25">
      <c r="A27" s="16" t="s">
        <v>88</v>
      </c>
      <c r="B27" s="11" t="s">
        <v>80</v>
      </c>
      <c r="C27" s="28" t="s">
        <v>13</v>
      </c>
      <c r="D27" s="28"/>
      <c r="E27" s="36"/>
      <c r="F27" s="36"/>
      <c r="G27" s="36"/>
      <c r="H27" s="36"/>
      <c r="I27" s="36"/>
      <c r="J27" s="36"/>
      <c r="K27" s="36"/>
      <c r="L27" s="36"/>
    </row>
    <row r="28" spans="1:12" s="3" customFormat="1" ht="17.100000000000001" customHeight="1" x14ac:dyDescent="0.25">
      <c r="C28" s="2"/>
      <c r="D28" s="2"/>
      <c r="E28" s="36"/>
      <c r="F28" s="36"/>
      <c r="G28" s="36"/>
      <c r="H28" s="36"/>
      <c r="I28" s="36"/>
      <c r="J28" s="36"/>
      <c r="K28" s="36"/>
      <c r="L28" s="36"/>
    </row>
    <row r="29" spans="1:12" s="3" customFormat="1" ht="17.100000000000001" customHeight="1" x14ac:dyDescent="0.25">
      <c r="B29" s="176" t="s">
        <v>27</v>
      </c>
      <c r="C29" s="177"/>
      <c r="D29" s="178"/>
      <c r="E29" s="36"/>
      <c r="F29" s="36"/>
      <c r="G29" s="36"/>
      <c r="H29" s="36"/>
      <c r="I29" s="36"/>
      <c r="J29" s="36"/>
      <c r="K29" s="36"/>
      <c r="L29" s="36"/>
    </row>
    <row r="30" spans="1:12" s="3" customFormat="1" ht="17.100000000000001" customHeight="1" x14ac:dyDescent="0.25">
      <c r="B30" s="179"/>
      <c r="C30" s="180"/>
      <c r="D30" s="181"/>
      <c r="E30" s="36"/>
      <c r="F30" s="36"/>
      <c r="G30" s="36"/>
      <c r="H30" s="36"/>
      <c r="I30" s="36"/>
      <c r="J30" s="36"/>
      <c r="K30" s="36"/>
      <c r="L30" s="36"/>
    </row>
    <row r="31" spans="1:12" s="3" customFormat="1" ht="17.100000000000001" customHeight="1" x14ac:dyDescent="0.25">
      <c r="B31" s="179"/>
      <c r="C31" s="180"/>
      <c r="D31" s="181"/>
      <c r="E31" s="36"/>
      <c r="F31" s="36"/>
      <c r="G31" s="36"/>
      <c r="H31" s="36"/>
      <c r="I31" s="36"/>
      <c r="J31" s="36"/>
      <c r="K31" s="36"/>
      <c r="L31" s="36"/>
    </row>
    <row r="32" spans="1:12" s="3" customFormat="1" ht="17.100000000000001" customHeight="1" x14ac:dyDescent="0.25">
      <c r="B32" s="182"/>
      <c r="C32" s="183"/>
      <c r="D32" s="184"/>
      <c r="E32" s="36"/>
      <c r="F32" s="36"/>
      <c r="G32" s="36"/>
      <c r="H32" s="36"/>
      <c r="I32" s="36"/>
      <c r="J32" s="36"/>
      <c r="K32" s="36"/>
      <c r="L32" s="36"/>
    </row>
  </sheetData>
  <mergeCells count="29">
    <mergeCell ref="E22:F22"/>
    <mergeCell ref="E23:F23"/>
    <mergeCell ref="B1:D1"/>
    <mergeCell ref="B2:D2"/>
    <mergeCell ref="E1:L1"/>
    <mergeCell ref="E2:L2"/>
    <mergeCell ref="G4:L4"/>
    <mergeCell ref="B18:B19"/>
    <mergeCell ref="C18:C19"/>
    <mergeCell ref="D18:D19"/>
    <mergeCell ref="B20:B21"/>
    <mergeCell ref="C20:C21"/>
    <mergeCell ref="D20:D21"/>
    <mergeCell ref="E24:F24"/>
    <mergeCell ref="B29:D32"/>
    <mergeCell ref="C5:D5"/>
    <mergeCell ref="C6:D6"/>
    <mergeCell ref="A24:A25"/>
    <mergeCell ref="E8:F8"/>
    <mergeCell ref="E9:F9"/>
    <mergeCell ref="E10:F10"/>
    <mergeCell ref="E11:F11"/>
    <mergeCell ref="E12:F12"/>
    <mergeCell ref="E20:F20"/>
    <mergeCell ref="F5:L5"/>
    <mergeCell ref="E7:L7"/>
    <mergeCell ref="E14:L14"/>
    <mergeCell ref="E25:F25"/>
    <mergeCell ref="E21:F21"/>
  </mergeCells>
  <pageMargins left="0.43307086614173229" right="0.23622047244094488"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31</vt:i4>
      </vt:variant>
      <vt:variant>
        <vt:lpstr>Plages nommées</vt:lpstr>
      </vt:variant>
      <vt:variant>
        <vt:i4>29</vt:i4>
      </vt:variant>
    </vt:vector>
  </HeadingPairs>
  <TitlesOfParts>
    <vt:vector size="60" baseType="lpstr">
      <vt:lpstr>Accueil</vt:lpstr>
      <vt:lpstr>Options</vt:lpstr>
      <vt:lpstr>Imprimante Locale A4 N&amp;B</vt:lpstr>
      <vt:lpstr>Imprimante locale A4 Couleur</vt:lpstr>
      <vt:lpstr>Imprimante Dépt. A4 N&amp;B 30ppm</vt:lpstr>
      <vt:lpstr>Imprimante Dépt. A4 Couleur</vt:lpstr>
      <vt:lpstr>Imprimante Dépt. A4 N&amp;B 40ppm</vt:lpstr>
      <vt:lpstr>MFP Local A4 N&amp;B</vt:lpstr>
      <vt:lpstr>MFP Local A4 Couleur</vt:lpstr>
      <vt:lpstr>MFP Dépt. A4 N&amp;B</vt:lpstr>
      <vt:lpstr>MFP Dépt. A4 Couleur</vt:lpstr>
      <vt:lpstr>MFP Local A3 N&amp;B</vt:lpstr>
      <vt:lpstr>MFP Local A3 Couleur</vt:lpstr>
      <vt:lpstr>MFP Dépt. A3 N&amp;B 35ppm</vt:lpstr>
      <vt:lpstr>MFP Dépt. A3 Couleur 35ppm</vt:lpstr>
      <vt:lpstr>MFP Dépt. A3 N&amp;B 45ppm</vt:lpstr>
      <vt:lpstr>MFP Dépt. A3 Couleur 45ppm</vt:lpstr>
      <vt:lpstr>MFP Prod. A3 N&amp;B</vt:lpstr>
      <vt:lpstr>MFP Prod A3 Couleur</vt:lpstr>
      <vt:lpstr>Presse Prod A3 Couleur 60ppm</vt:lpstr>
      <vt:lpstr>Presse Prod. A3 N&amp;B 90ppm</vt:lpstr>
      <vt:lpstr>Presse Prod A3 Couleur 90ppm</vt:lpstr>
      <vt:lpstr>Controleur graphique</vt:lpstr>
      <vt:lpstr>Logiciel Admin</vt:lpstr>
      <vt:lpstr>Type de supports</vt:lpstr>
      <vt:lpstr>Logiciel compteurs</vt:lpstr>
      <vt:lpstr>Formation</vt:lpstr>
      <vt:lpstr>Prestation additionnelle</vt:lpstr>
      <vt:lpstr>Installation</vt:lpstr>
      <vt:lpstr>Maintenance</vt:lpstr>
      <vt:lpstr>Développement Durable</vt:lpstr>
      <vt:lpstr>'Controleur graphique'!Print_Area</vt:lpstr>
      <vt:lpstr>Formation!Print_Area</vt:lpstr>
      <vt:lpstr>'Imprimante Dépt. A4 Couleur'!Print_Area</vt:lpstr>
      <vt:lpstr>'Imprimante Dépt. A4 N&amp;B 30ppm'!Print_Area</vt:lpstr>
      <vt:lpstr>'Imprimante Dépt. A4 N&amp;B 40ppm'!Print_Area</vt:lpstr>
      <vt:lpstr>'Imprimante locale A4 Couleur'!Print_Area</vt:lpstr>
      <vt:lpstr>'Imprimante Locale A4 N&amp;B'!Print_Area</vt:lpstr>
      <vt:lpstr>Installation!Print_Area</vt:lpstr>
      <vt:lpstr>'Logiciel Admin'!Print_Area</vt:lpstr>
      <vt:lpstr>'Logiciel compteurs'!Print_Area</vt:lpstr>
      <vt:lpstr>Maintenance!Print_Area</vt:lpstr>
      <vt:lpstr>'MFP Dépt. A3 Couleur 35ppm'!Print_Area</vt:lpstr>
      <vt:lpstr>'MFP Dépt. A3 Couleur 45ppm'!Print_Area</vt:lpstr>
      <vt:lpstr>'MFP Dépt. A3 N&amp;B 35ppm'!Print_Area</vt:lpstr>
      <vt:lpstr>'MFP Dépt. A3 N&amp;B 45ppm'!Print_Area</vt:lpstr>
      <vt:lpstr>'MFP Dépt. A4 Couleur'!Print_Area</vt:lpstr>
      <vt:lpstr>'MFP Dépt. A4 N&amp;B'!Print_Area</vt:lpstr>
      <vt:lpstr>'MFP Local A3 Couleur'!Print_Area</vt:lpstr>
      <vt:lpstr>'MFP Local A3 N&amp;B'!Print_Area</vt:lpstr>
      <vt:lpstr>'MFP Local A4 Couleur'!Print_Area</vt:lpstr>
      <vt:lpstr>'MFP Local A4 N&amp;B'!Print_Area</vt:lpstr>
      <vt:lpstr>'MFP Prod A3 Couleur'!Print_Area</vt:lpstr>
      <vt:lpstr>'MFP Prod. A3 N&amp;B'!Print_Area</vt:lpstr>
      <vt:lpstr>Options!Print_Area</vt:lpstr>
      <vt:lpstr>'Presse Prod A3 Couleur 60ppm'!Print_Area</vt:lpstr>
      <vt:lpstr>'Presse Prod A3 Couleur 90ppm'!Print_Area</vt:lpstr>
      <vt:lpstr>'Presse Prod. A3 N&amp;B 90ppm'!Print_Area</vt:lpstr>
      <vt:lpstr>'Prestation additionnelle'!Print_Area</vt:lpstr>
      <vt:lpstr>'Développement Durable'!Zone_d_impression</vt:lpstr>
    </vt:vector>
  </TitlesOfParts>
  <Company>NAXAN EXPERTISE &amp; CONSEILS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A.REGNIER</dc:creator>
  <cp:lastModifiedBy>Windows User</cp:lastModifiedBy>
  <cp:lastPrinted>2015-03-16T09:57:47Z</cp:lastPrinted>
  <dcterms:created xsi:type="dcterms:W3CDTF">2011-09-21T15:57:16Z</dcterms:created>
  <dcterms:modified xsi:type="dcterms:W3CDTF">2017-11-21T10:46:52Z</dcterms:modified>
</cp:coreProperties>
</file>